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20" windowWidth="15480" windowHeight="7260" activeTab="0"/>
  </bookViews>
  <sheets>
    <sheet name="Hoja1" sheetId="1" r:id="rId1"/>
    <sheet name="Hoja2" sheetId="2" r:id="rId2"/>
  </sheets>
  <definedNames>
    <definedName name="Z_001358B9_2918_4B13_968D_0537FFE78289_.wvu.FilterData" localSheetId="0" hidden="1">'Hoja1'!$A$7:$U$48</definedName>
    <definedName name="Z_02631DCD_2FBE_45C3_B9C8_E4E6C75B79FF_.wvu.FilterData" localSheetId="0" hidden="1">'Hoja1'!$A$7:$U$48</definedName>
    <definedName name="Z_07C76F54_ABFB_4E10_9B5F_35D3A35359ED_.wvu.FilterData" localSheetId="0" hidden="1">'Hoja1'!$A$7:$U$48</definedName>
    <definedName name="Z_0D31F655_5733_48AE_BE57_1767ABBE4C2A_.wvu.FilterData" localSheetId="0" hidden="1">'Hoja1'!$A$7:$U$48</definedName>
    <definedName name="Z_11A45860_46FE_474C_A002_6DEDD317338C_.wvu.FilterData" localSheetId="0" hidden="1">'Hoja1'!$A$7:$U$48</definedName>
    <definedName name="Z_20EDDE69_BD8D_4F4D_ABAD_A7135ABECD3D_.wvu.FilterData" localSheetId="0" hidden="1">'Hoja1'!$A$7:$U$48</definedName>
    <definedName name="Z_210856A3_9B79_4A1D_84D8_B66CA2C99A5C_.wvu.FilterData" localSheetId="0" hidden="1">'Hoja1'!$A$7:$U$48</definedName>
    <definedName name="Z_24B67CE1_0682_43DF_BB56_CC863B301C13_.wvu.FilterData" localSheetId="0" hidden="1">'Hoja1'!$A$7:$U$48</definedName>
    <definedName name="Z_29F476CF_6413_4DCA_A298_829BC5E280C2_.wvu.FilterData" localSheetId="0" hidden="1">'Hoja1'!$A$7:$U$48</definedName>
    <definedName name="Z_2D809659_7630_491B_AFFF_2C1DBC4A78D8_.wvu.FilterData" localSheetId="0" hidden="1">'Hoja1'!$A$7:$U$48</definedName>
    <definedName name="Z_2EAE4F36_44F3_4457_9203_C9918213AE25_.wvu.FilterData" localSheetId="0" hidden="1">'Hoja1'!$A$7:$U$48</definedName>
    <definedName name="Z_2EFF5779_4231_4144_AF17_55F271A3ACDC_.wvu.FilterData" localSheetId="0" hidden="1">'Hoja1'!$A$7:$U$48</definedName>
    <definedName name="Z_2FF26ADE_C482_42FB_B1B1_D87A743A30C5_.wvu.FilterData" localSheetId="0" hidden="1">'Hoja1'!$A$7:$U$48</definedName>
    <definedName name="Z_31A8B823_FD1B_433C_861F_20D043304B1A_.wvu.FilterData" localSheetId="0" hidden="1">'Hoja1'!$A$7:$U$48</definedName>
    <definedName name="Z_31D8BE22_4F30_4C77_999F_94536DF277F5_.wvu.FilterData" localSheetId="0" hidden="1">'Hoja1'!$A$7:$U$48</definedName>
    <definedName name="Z_3C11BC83_139A_4458_A9EF_D7623D96C67A_.wvu.FilterData" localSheetId="0" hidden="1">'Hoja1'!$A$7:$U$48</definedName>
    <definedName name="Z_3CA84B38_6CAA_4417_AA5E_5B5857E00E78_.wvu.FilterData" localSheetId="0" hidden="1">'Hoja1'!$A$7:$U$48</definedName>
    <definedName name="Z_3CAAF006_D795_47AF_B6AE_E89B7EC8A2F9_.wvu.FilterData" localSheetId="0" hidden="1">'Hoja1'!$A$7:$U$48</definedName>
    <definedName name="Z_4033D138_F02E_4E5E_97C0_11475E1293CB_.wvu.FilterData" localSheetId="0" hidden="1">'Hoja1'!$A$7:$U$48</definedName>
    <definedName name="Z_41916DDB_80A5_4B0F_B0EC_33FCACC135E6_.wvu.FilterData" localSheetId="0" hidden="1">'Hoja1'!$A$7:$U$48</definedName>
    <definedName name="Z_49509633_582F_4F71_9DCF_239ECA54FE05_.wvu.FilterData" localSheetId="0" hidden="1">'Hoja1'!$A$7:$U$48</definedName>
    <definedName name="Z_4AB7EBE9_5153_421C_9BE7_BA04F397BB75_.wvu.FilterData" localSheetId="0" hidden="1">'Hoja1'!$A$7:$U$48</definedName>
    <definedName name="Z_5493A6E0_1D32_4504_8DAB_36DC08159FFD_.wvu.FilterData" localSheetId="0" hidden="1">'Hoja1'!$A$7:$U$48</definedName>
    <definedName name="Z_57AB817A_0636_4892_8568_75BBE91A992B_.wvu.FilterData" localSheetId="0" hidden="1">'Hoja1'!$A$7:$U$48</definedName>
    <definedName name="Z_67A086B3_9616_4573_AEEB_64D2E0870C4C_.wvu.FilterData" localSheetId="0" hidden="1">'Hoja1'!$A$7:$U$48</definedName>
    <definedName name="Z_688D25CD_98A9_47AE_B353_1B3956D95486_.wvu.FilterData" localSheetId="0" hidden="1">'Hoja1'!$A$7:$U$48</definedName>
    <definedName name="Z_7165841C_8D13_4236_82C9_FEDA3871F571_.wvu.FilterData" localSheetId="0" hidden="1">'Hoja1'!$A$7:$U$48</definedName>
    <definedName name="Z_72E02BC6_2D0B_4012_B03F_AF9D83B503B4_.wvu.FilterData" localSheetId="0" hidden="1">'Hoja1'!$A$7:$U$48</definedName>
    <definedName name="Z_7C68E384_21BF_4863_BCB0_A14B212BE09B_.wvu.FilterData" localSheetId="0" hidden="1">'Hoja1'!$A$7:$U$48</definedName>
    <definedName name="Z_7F9FE5E2_4887_4B54_995A_F31A8FA0C7B8_.wvu.FilterData" localSheetId="0" hidden="1">'Hoja1'!$A$7:$U$48</definedName>
    <definedName name="Z_815607D4_EF82_4438_8BFC_3A3317071FA0_.wvu.FilterData" localSheetId="0" hidden="1">'Hoja1'!$A$7:$U$48</definedName>
    <definedName name="Z_824A6D34_E429_4957_94FC_42A980BEA643_.wvu.FilterData" localSheetId="0" hidden="1">'Hoja1'!$A$7:$U$48</definedName>
    <definedName name="Z_83E34B7C_6DC6_40CD_B1D8_43347BDAB13F_.wvu.FilterData" localSheetId="0" hidden="1">'Hoja1'!$A$7:$U$48</definedName>
    <definedName name="Z_8621D34A_B532_4BFA_AC76_DACAB94EC184_.wvu.FilterData" localSheetId="0" hidden="1">'Hoja1'!$A$7:$U$48</definedName>
    <definedName name="Z_8FA34525_8549_4A16_8D0D_3325D4647030_.wvu.FilterData" localSheetId="0" hidden="1">'Hoja1'!$A$7:$U$48</definedName>
    <definedName name="Z_8FEC3912_7EEA_46E5_B6A3_740081B2C21E_.wvu.FilterData" localSheetId="0" hidden="1">'Hoja1'!$A$7:$U$48</definedName>
    <definedName name="Z_92453F9F_A6D7_4F47_B2DC_75E9EE7494D2_.wvu.FilterData" localSheetId="0" hidden="1">'Hoja1'!$A$7:$U$48</definedName>
    <definedName name="Z_A350A8BA_5DE2_419C_ADD5_E6760259349F_.wvu.FilterData" localSheetId="0" hidden="1">'Hoja1'!$A$7:$U$48</definedName>
    <definedName name="Z_A518835E_ACAD_4CEE_A086_2C93B855E70D_.wvu.FilterData" localSheetId="0" hidden="1">'Hoja1'!$A$7:$U$48</definedName>
    <definedName name="Z_A587C552_A03B_4AC8_9EE4_E883E190A8AC_.wvu.FilterData" localSheetId="0" hidden="1">'Hoja1'!$A$7:$U$48</definedName>
    <definedName name="Z_ABCC65F4_21BC_4412_9FEC_E30BBDC6D04D_.wvu.FilterData" localSheetId="0" hidden="1">'Hoja1'!$A$7:$U$48</definedName>
    <definedName name="Z_B4597CA2_6894_4CDF_AE3D_58134BCE08FB_.wvu.FilterData" localSheetId="0" hidden="1">'Hoja1'!$A$7:$U$48</definedName>
    <definedName name="Z_B74A4848_2A57_4261_88E8_2622B1A913A9_.wvu.FilterData" localSheetId="0" hidden="1">'Hoja1'!$A$7:$U$48</definedName>
    <definedName name="Z_BFF791EF_C68F_41CE_9A86_62EC5FC9FB1F_.wvu.FilterData" localSheetId="0" hidden="1">'Hoja1'!$A$7:$U$48</definedName>
    <definedName name="Z_C088DCF8_B38B_4245_AFCE_1E2F4C1EF527_.wvu.FilterData" localSheetId="0" hidden="1">'Hoja1'!$A$7:$U$48</definedName>
    <definedName name="Z_C12DA014_78A9_4415_9D9C_53BE4A668920_.wvu.FilterData" localSheetId="0" hidden="1">'Hoja1'!$A$7:$U$48</definedName>
    <definedName name="Z_C18EE91F_4B3E_44C1_B909_2B59FEFCC967_.wvu.FilterData" localSheetId="0" hidden="1">'Hoja1'!$A$7:$U$48</definedName>
    <definedName name="Z_C3C3203B_8290_4555_B649_E16E48E9C7CC_.wvu.FilterData" localSheetId="0" hidden="1">'Hoja1'!$A$7:$U$48</definedName>
    <definedName name="Z_C5787558_4554_4DC0_9D61_0139A77F001E_.wvu.FilterData" localSheetId="0" hidden="1">'Hoja1'!$A$7:$U$48</definedName>
    <definedName name="Z_CD33B25B_FC76_41DB_8BCB_6B1694E1D8EA_.wvu.FilterData" localSheetId="0" hidden="1">'Hoja1'!$A$7:$U$48</definedName>
    <definedName name="Z_D19034E0_6191_47B4_8706_1EADE234D5F7_.wvu.FilterData" localSheetId="0" hidden="1">'Hoja1'!$A$7:$U$48</definedName>
    <definedName name="Z_DF7F5A00_B3F1_4E4C_A73E_B13297204159_.wvu.FilterData" localSheetId="0" hidden="1">'Hoja1'!$A$7:$U$48</definedName>
    <definedName name="Z_E403ADC6_5C50_4CE5_953A_870B5C5DEB77_.wvu.FilterData" localSheetId="0" hidden="1">'Hoja1'!$A$7:$U$48</definedName>
    <definedName name="Z_E410FEAA_082E_4377_8290_34A759FB76C1_.wvu.FilterData" localSheetId="0" hidden="1">'Hoja1'!$A$7:$U$48</definedName>
    <definedName name="Z_E6B8FA1D_1779_4547_845F_34446B7C5BA6_.wvu.FilterData" localSheetId="0" hidden="1">'Hoja1'!$A$7:$U$48</definedName>
    <definedName name="Z_EBD9B625_6052_4723_A4B5_EFA2568220EE_.wvu.FilterData" localSheetId="0" hidden="1">'Hoja1'!$A$7:$U$48</definedName>
    <definedName name="Z_EC56DAAF_D14F_467C_BE3C_62357AEE1FE8_.wvu.FilterData" localSheetId="0" hidden="1">'Hoja1'!$A$7:$U$48</definedName>
    <definedName name="Z_EC9B266E_7DEC_4E52_BEAD_0305FC8A4EAF_.wvu.FilterData" localSheetId="0" hidden="1">'Hoja1'!$A$7:$U$48</definedName>
    <definedName name="Z_F0EE1A38_D715_415D_9E0E_5C367CFF63E3_.wvu.FilterData" localSheetId="0" hidden="1">'Hoja1'!$A$7:$U$48</definedName>
    <definedName name="Z_F17381D4_D4EE_468A_8543_67F38D5DE3DF_.wvu.FilterData" localSheetId="0" hidden="1">'Hoja1'!$A$7:$U$48</definedName>
    <definedName name="Z_F2BD79D2_07C2_4E2F_8418_1289C4C296C2_.wvu.FilterData" localSheetId="0" hidden="1">'Hoja1'!$A$7:$U$48</definedName>
    <definedName name="Z_F38ECB42_3AEC_491C_9A6A_17888CF4D669_.wvu.FilterData" localSheetId="0" hidden="1">'Hoja1'!$A$7:$U$48</definedName>
    <definedName name="Z_F8F5EB6E_7E45_4AA7_9EC0_298AFD441E51_.wvu.FilterData" localSheetId="0" hidden="1">'Hoja1'!$A$7:$U$48</definedName>
    <definedName name="Z_F9FA097E_2941_445B_9686_7EDBBACB70BC_.wvu.FilterData" localSheetId="0" hidden="1">'Hoja1'!$A$7:$U$48</definedName>
    <definedName name="Z_FB244C91_ABC6_4B59_BA8A_F9C97ECE66ED_.wvu.FilterData" localSheetId="0" hidden="1">'Hoja1'!$A$7:$U$48</definedName>
    <definedName name="Z_FEFBE915_F10D_449E_B7B8_B5D391648E94_.wvu.FilterData" localSheetId="0" hidden="1">'Hoja1'!$A$7:$U$48</definedName>
  </definedNames>
  <calcPr fullCalcOnLoad="1"/>
</workbook>
</file>

<file path=xl/sharedStrings.xml><?xml version="1.0" encoding="utf-8"?>
<sst xmlns="http://schemas.openxmlformats.org/spreadsheetml/2006/main" count="745" uniqueCount="320">
  <si>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</si>
  <si>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</si>
  <si>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</si>
  <si>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</si>
  <si>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</si>
  <si>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</si>
  <si>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</si>
  <si>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</si>
  <si>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</si>
  <si>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</si>
  <si>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</si>
  <si>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</si>
  <si>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</si>
  <si>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</si>
  <si>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</si>
  <si>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</si>
  <si>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</si>
  <si>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</si>
  <si>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</si>
  <si>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</si>
  <si>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</si>
  <si>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</si>
  <si>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</si>
  <si>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</si>
  <si>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</si>
  <si>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</si>
  <si>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</si>
  <si>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</si>
  <si>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</si>
  <si>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</si>
  <si>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</si>
  <si>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SER MODELO DE GESTIÓN PÚBLICA EN EL SECTOR SOCIAL</t>
  </si>
  <si>
    <t>DIRECCIONAMIENTO ESTRATÉGICO</t>
  </si>
  <si>
    <t>EFICACIA</t>
  </si>
  <si>
    <t>Porcentual</t>
  </si>
  <si>
    <t>Semestral</t>
  </si>
  <si>
    <t>Diseñar, Desarrollar y Mantener el Sistema de Gestión de Calidad y MECI</t>
  </si>
  <si>
    <t>EDES03</t>
  </si>
  <si>
    <t>Anual</t>
  </si>
  <si>
    <t xml:space="preserve">FORTALECER LOS MECANISMOS DE COMUNICACIÓN ORGANIZACIONAL E INFORMATIVA PARA PROYECTAR LOS RESULTADOS DE LA GESTIÓN DE LA ENTIDAD </t>
  </si>
  <si>
    <t>Fortalecer el proceso de comunicación del Fondo Pasivo Social de FCN, a través de los componentes de comunicación organizacional e informativa para mejorar la interacción interna y externa de la Entidad  y favorecer el logro de sus objetivos institucionales.</t>
  </si>
  <si>
    <t>EFECTIVIDAD</t>
  </si>
  <si>
    <t>EDES01</t>
  </si>
  <si>
    <t>(No.de encuestas con calificación satisfactoria / No. total de  encuestas aplicadas)*100</t>
  </si>
  <si>
    <t>ATENCIÓN AL USUARIO</t>
  </si>
  <si>
    <t>EAAU01</t>
  </si>
  <si>
    <t>trimestral</t>
  </si>
  <si>
    <t>95%</t>
  </si>
  <si>
    <t>Dar respuesta oportuna  a las solicitudes, quejas y reclamos  de nuestros usuarios.</t>
  </si>
  <si>
    <t>EAAU02</t>
  </si>
  <si>
    <t>100%</t>
  </si>
  <si>
    <t>GARANTIZAR Y OPTIMIZAR LA PRESTACIÓN DEL SERVICIO DE SALUD A TODOS LOS CLIENTES A TRAVÉS DE LA EFECTIVA ADMINISTRACIÓN DE LOS MISMOS</t>
  </si>
  <si>
    <t>Brindar a nuestros usuarios calidad, eficiencia y oportunidad en la prestación de los Servicios de Salud</t>
  </si>
  <si>
    <t>GESTIÓN DE SERVICIOS DE SALUD</t>
  </si>
  <si>
    <t>EFICIENCIA</t>
  </si>
  <si>
    <t>EGSS01</t>
  </si>
  <si>
    <t>Porcentaje</t>
  </si>
  <si>
    <t>GARANTIZAR DE FORMA OPORTUNA EL RECONOCIMIENTO Y PAGO DE PRESTACIONES ECONÓMICAS DE ACUERDO CON EL MARCO LEGAL</t>
  </si>
  <si>
    <t>Brindar a nuestros usuarios servicios con eficiencia, eficacia y oportunidad para el reconocimiento de prestaciones sociales</t>
  </si>
  <si>
    <t>GESTIÓN DE PRESTACIONES ECONÓMICAS</t>
  </si>
  <si>
    <t>EGPE01</t>
  </si>
  <si>
    <t>Generar las nóminas de Pensionados aplicando el 100% de las novedades con oportunidad, eficiencia y eficacia</t>
  </si>
  <si>
    <t>EGPE02</t>
  </si>
  <si>
    <t>FORTALECER LA  ADMINISTRACIÓN DE LOS BIENES DE LA ENTIDAD Y LA ÓPTIMA GESTIÓN DE LOS RECURSOS</t>
  </si>
  <si>
    <t>5.3</t>
  </si>
  <si>
    <t>Administrar adecuadamente los Bienes Muebles e Inmuebles recibidos en transferencia de los extintos FCN</t>
  </si>
  <si>
    <t>GESTIÓN DE BIENES TRANSFERIDOS</t>
  </si>
  <si>
    <t xml:space="preserve">EFICACIA
</t>
  </si>
  <si>
    <t>EGBT01</t>
  </si>
  <si>
    <t>COMERCIALIZACION DE BIENES  TRANSFERIDOS</t>
  </si>
  <si>
    <t>porcentual</t>
  </si>
  <si>
    <t>anual</t>
  </si>
  <si>
    <t>Diseñar, Desarrollar y Mantener los planes de gestión humana, en procura de fortalecer la administración del talento humano del FPS</t>
  </si>
  <si>
    <t>GESTIÓN DE SERVICIOS ADMINISTRATIVOS</t>
  </si>
  <si>
    <t>EGSA01</t>
  </si>
  <si>
    <t>ATENCIÓN A SOLICITUDES DE MEJORAMIENTO DE AMBIENTE DE TRABAJO</t>
  </si>
  <si>
    <t>(Número de mantenimientos ejecutados  / Número de mantenimientos programados)*100</t>
  </si>
  <si>
    <t>FORTALECIMIENTO A LA ADECUADA ADMINISTRACIÓN DE LOS BIENES DE LA ENTIDAD Y LA OPTIMA GESTION DE LOS RECURSOS</t>
  </si>
  <si>
    <t xml:space="preserve">Diseñar e implementar planes de mantenimiento preventivo y correctivo a los bienes de la Entidad </t>
  </si>
  <si>
    <t>EGSA02</t>
  </si>
  <si>
    <t>MANTENIMIENTO PREVENTIVO</t>
  </si>
  <si>
    <t>(Número de  mantenimientos  del plan  de mantenimiento ejecutados/ Nro. de mantenimientos programados en el plan de mantenimiento)*100</t>
  </si>
  <si>
    <t>FORTALECIMIENTO A LA ADECUADA ADMINISTRACION DE LOS BIENES DE LA ENTIDAD Y LA OPTIMA GESTION DE LOS RECURSOS</t>
  </si>
  <si>
    <t>Adelantar tareas de soporte para el desarrollo de las funciones de la Entidad y para la protección de sus bienes</t>
  </si>
  <si>
    <t>Optimizar los recursos presupuestales, para satisfacer oportunamente las necesidades de funcionamiento.</t>
  </si>
  <si>
    <t>GESTION DE COMPRAS Y CONTRATACION</t>
  </si>
  <si>
    <t>Desarrollar  el proceso de contratación garantizando el cumplimiento de las fases respectivas y la satisfacción de  las necesidades de la Entidad.</t>
  </si>
  <si>
    <t>EGCC02</t>
  </si>
  <si>
    <t>semestral</t>
  </si>
  <si>
    <t>GESTIÓN DE COMPRAS Y CONTRATACIÓN</t>
  </si>
  <si>
    <t>EGCC03</t>
  </si>
  <si>
    <t>TRANSPARENCIA  EN LA CONTRATACION</t>
  </si>
  <si>
    <t>Número total de actuaciones de los procesos de contratación publicadas en la Web * 100 / Número de actuaciones de los procesos de contratación que requieren publicación a través de la Web</t>
  </si>
  <si>
    <t>EGSA03</t>
  </si>
  <si>
    <t xml:space="preserve">    PROTECCION DE BIENES MUEBLES</t>
  </si>
  <si>
    <t>(Nro de bienes muebles asegurados/Total de bienes muebles)*100</t>
  </si>
  <si>
    <t>GESTIÓN DE TALENTO HUMANO</t>
  </si>
  <si>
    <t>EGTH 01</t>
  </si>
  <si>
    <t>CUMPLIMIENTO PLAN DE CAPACITACIÓN</t>
  </si>
  <si>
    <t>EGTH 02</t>
  </si>
  <si>
    <t>PLANEACIÓN, EJECUCIÓN Y EVALUACIÓN DEL PLAN DE BIENESTAR SOCIAL</t>
  </si>
  <si>
    <t>(No. de planes  e informes de bienestar social realizados / No de planes  e informes  de bienestar social programados ) *100</t>
  </si>
  <si>
    <t>Brindar a nuestros funcionarios un ambiente de trabajo seguro y los medios necesarios para proteger y conservar la salud.</t>
  </si>
  <si>
    <t>EGTH 03</t>
  </si>
  <si>
    <t>PLANEACIÓN, EJECUCIÓN Y EVALUACIÓN DEL PLAN DE SALUD OCUPACIONAL</t>
  </si>
  <si>
    <t xml:space="preserve"> No. de planes e informes de salud ocupacional realizados / No. de Planes  e informes de salud ocupacional programados)*100</t>
  </si>
  <si>
    <t>5.1</t>
  </si>
  <si>
    <t>Fortalecer la reorganización financiera.</t>
  </si>
  <si>
    <t>GESTIÓN DE RECURSOS FINANCIEROS</t>
  </si>
  <si>
    <t>EGRF01</t>
  </si>
  <si>
    <t>EGRF02</t>
  </si>
  <si>
    <t>5.2</t>
  </si>
  <si>
    <t>Optimizar los recursos presupuestales, para satisfacer oportunamente las necesidades de funcionamiento</t>
  </si>
  <si>
    <t>EGRF03</t>
  </si>
  <si>
    <t>EGRF04</t>
  </si>
  <si>
    <t>Ejercitar o impugnar las acciones judiciales y administrativas necesarias para la defensa y protección de los intereses de la nación y del Fondo mismo</t>
  </si>
  <si>
    <t>GESTIÓN DE COBRO</t>
  </si>
  <si>
    <t>EGCB01</t>
  </si>
  <si>
    <t>EGCB02</t>
  </si>
  <si>
    <t>ASISTENCIA JURÍDICA</t>
  </si>
  <si>
    <t>Referencia</t>
  </si>
  <si>
    <t>MANTENER UN SISTEMA DE INFORMACIÓN EN LÍNEA CONFIABLE PARA TODOS LOS USUARIOS DEL FPS. QUE PERMITA UNA RETROALIMENTACIÓN CONSTANTE CON NUESTROS USUARIOS</t>
  </si>
  <si>
    <t>4.3</t>
  </si>
  <si>
    <t>Fortalecer el Sistema de Gestión Documental</t>
  </si>
  <si>
    <t>GESTIÓN DOCUMENTAL</t>
  </si>
  <si>
    <t>EFICIACIA</t>
  </si>
  <si>
    <t>EGDO01</t>
  </si>
  <si>
    <t>EGDO02</t>
  </si>
  <si>
    <t>EGDO03</t>
  </si>
  <si>
    <t>PORCENTAJE ARCHIVO DIGITALIZADO</t>
  </si>
  <si>
    <t>4.2</t>
  </si>
  <si>
    <t xml:space="preserve">Actualizar y sostener la plataforma tecnológica y los sistemas de información conforme a los requerimientos de la entidad   </t>
  </si>
  <si>
    <t>EGTS02</t>
  </si>
  <si>
    <t>Número de solicitudes de servicios de soporte técnico atendidas * 100 / Número de solicitudes de soporte técnico recibidas</t>
  </si>
  <si>
    <t>MEDICIÓN Y MEJORA</t>
  </si>
  <si>
    <t>EMYM01</t>
  </si>
  <si>
    <t>EMYM02</t>
  </si>
  <si>
    <t>EMYM03</t>
  </si>
  <si>
    <t>EMYM04</t>
  </si>
  <si>
    <t>EMYM05</t>
  </si>
  <si>
    <t>DESEMPEÑO DEL SISTEMA INTEGRAL DE GESTIÓN</t>
  </si>
  <si>
    <t>(Promedio de los resultados  de los indicadores  estratégicos  /  100)*100</t>
  </si>
  <si>
    <t>Fortalecimiento de estrategias y mecanismos desarrollados con el fin de una mejora continua en la  gestión institucional</t>
  </si>
  <si>
    <t>SEGUIMIENTO Y EVALUACIÓN INDEPENDIENTE</t>
  </si>
  <si>
    <t xml:space="preserve">CUMPLIMIENTO PROCESO  DE COMPENSACION  </t>
  </si>
  <si>
    <t xml:space="preserve">CUMPLIMIENTO PROGRAMA DE AUDITORIAS MEDICAS </t>
  </si>
  <si>
    <t>(Nº de auditorias médicas realizadas / No. de auditorias médicas programadas )*100</t>
  </si>
  <si>
    <t>ESEI01</t>
  </si>
  <si>
    <t>NIVEL DE RAZONABILIDAD DE ACTIVOS</t>
  </si>
  <si>
    <t>NIVEL DE RAZONABILIDAD DE  PASIVOS</t>
  </si>
  <si>
    <t>EJECUCION  PRESUPUESTAL DE GASTOS DE FUNCIONAMIENTO</t>
  </si>
  <si>
    <t>(Valor  total de compromisos / Aforo Vigente)*100</t>
  </si>
  <si>
    <t>EJECUCION  PRESUPUESTO DE INGRESOS</t>
  </si>
  <si>
    <t>(Valor  total del recaudo efectivos / Aforo Vigente)*100</t>
  </si>
  <si>
    <t>GESTIÓN COTIZACIONES RECUADADAS</t>
  </si>
  <si>
    <t>(Valor total del recaudo  ejecutado durante el periodo / Valor total recaudo de cotizaciones  para el periodo )*100</t>
  </si>
  <si>
    <t xml:space="preserve">FORTALECER  LA ADECUADA ADMINISTRACION DE LOS BIENES DE LA ENTIDAD  Y LA OPTIMA GESTION DE LOS RECURSOS </t>
  </si>
  <si>
    <t>Número de bienes comercializados/número de bienes a comercializar)</t>
  </si>
  <si>
    <t>(Total  de activos sin salvedades  en el informe de la CGR /valor de ACTIVOS del balance de la vigencia auditada)*100</t>
  </si>
  <si>
    <t>(Cuantía tatal de pasivos sion salvedades  /valor de PASIVOS del balance de la vigencia auditada)*100</t>
  </si>
  <si>
    <t>(No. de contratos liquidados bilateral  o  unilateralmente/Total de contratos celebrados)*100</t>
  </si>
  <si>
    <t>EGSS02</t>
  </si>
  <si>
    <t>(No. de  declaraciones de giro y compensación procesos de Giro y Compensación  presentados / No. de  procesos de Giro y compensación  establecidos)*100</t>
  </si>
  <si>
    <t>EFICIENCIA EN EL REPORTE DE INFORMES INSTITUCIONALES</t>
  </si>
  <si>
    <t>(No de informes presentados oportunamente / No de informes presentados   a entes de control  *100</t>
  </si>
  <si>
    <t>DIVULGACIÓN AUDIENCIA PÚBLICA DE RENDICIÓN DE CUENTAS</t>
  </si>
  <si>
    <t>EDES04</t>
  </si>
  <si>
    <t>GESTION DE COBRO PERSUASIVO</t>
  </si>
  <si>
    <t>6.1</t>
  </si>
  <si>
    <t>VERSION 3.0</t>
  </si>
  <si>
    <t>FECHA DE ACTUALIZACIÓN:  24 DE JUNIO DE 2010</t>
  </si>
  <si>
    <t>SISTEMA INTEGRAL DE GESTIÓN ( MECI - CALIDAD)</t>
  </si>
  <si>
    <t>SUMINISTRO DE SOPORTE TÉCNICO</t>
  </si>
  <si>
    <t>EFICIENCIA EN EL TRÁMITE DE PRESTACIONES ECONÓMICAS  - FERROCARRILES</t>
  </si>
  <si>
    <t>(No de prestaciones económicas reconocidas en términos de oportunidad / No. total de solicitudes de prestaciones económicas recibidas)*100.</t>
  </si>
  <si>
    <t>APLICACIÓN DE NOVEDADES DE NÓMINA - FERROCARRILES</t>
  </si>
  <si>
    <t>(Nº total de novedades aplicadas en la nómina / No. de solicitudes de novedades de nómina presentadas) *100.</t>
  </si>
  <si>
    <t xml:space="preserve">SEGUIMIENTO ACCIONES JUDICIALES </t>
  </si>
  <si>
    <t>(No. de procesos con seguimiento de interventoria  / Nro total de procesos  judiciales asignados a abogados externos)*100</t>
  </si>
  <si>
    <t>OPORTUNIDAD EN LA GESTIÓN DE COBRO COACTIVO</t>
  </si>
  <si>
    <t>(No. de procesos gestionados en términos de oportunidad / No. total de procesos activos de cobro coactivo)*100</t>
  </si>
  <si>
    <t>EAJU02</t>
  </si>
  <si>
    <t xml:space="preserve"> </t>
  </si>
  <si>
    <t>LIQUIDACIÓN DE CONTRATOS</t>
  </si>
  <si>
    <t>PORCENTAJE DE CUMPLIMIENTO DEL PLAN ESTRATÉGICO</t>
  </si>
  <si>
    <t>INDICE DE PERCEPCIÓN DE AUDIENCIA PÚBLICA DE RENDICIÓN DE CUENTAS</t>
  </si>
  <si>
    <t>EDES02</t>
  </si>
  <si>
    <t>(No de informes  públicados en la página WEB / No. de audiencias públicas realizadas)*100</t>
  </si>
  <si>
    <t>REVISIÓN DEL SISTEMA INTEGRAL DE GESTIÓN</t>
  </si>
  <si>
    <t>Garantizar el seguimiento a los planes institucionales para el mejoramiento continuo de la entidad</t>
  </si>
  <si>
    <t>(Sumatoria del  % de avance de las metas del plan estratégico / Nro  de metas  establecidas en el plan)*100</t>
  </si>
  <si>
    <t>(Nro de Revisiones por la Dirección realizadas/ Nro. de revisiones por la Dirección programadas para el periodo)*100</t>
  </si>
  <si>
    <t>MODIFICACIONES AL PLAN DE COMPRAS</t>
  </si>
  <si>
    <t>No. de modificaciones al plan de compras  realizadas en el periodo</t>
  </si>
  <si>
    <t>No. de modificaciones</t>
  </si>
  <si>
    <t>máximo 8 modificaciones</t>
  </si>
  <si>
    <t>&lt;=4</t>
  </si>
  <si>
    <t>&gt;=5 y &lt;=  7</t>
  </si>
  <si>
    <t>8 &gt;=  y  &lt;=10</t>
  </si>
  <si>
    <t>&gt;=11</t>
  </si>
  <si>
    <t>OPORTUNIDAD EN LA TRANSFERENCIA PRIMARIA DE DOCUMENTOS</t>
  </si>
  <si>
    <t>No. de transferencias primarias realizadas oportunamente / No. de transferencias primarias programadas para el periodo  * 100</t>
  </si>
  <si>
    <t>SEGUIMIENTO A LA ADMINISTRACIÓN DE ARCHIVOS DE GESTIÓN</t>
  </si>
  <si>
    <t>Número de unidades documentales digitalizadas / Número de unidades documentales programadas para el periodo*100</t>
  </si>
  <si>
    <t>70%</t>
  </si>
  <si>
    <t>Dias</t>
  </si>
  <si>
    <t>EAAU03</t>
  </si>
  <si>
    <t>&gt;=50% y  ; &lt;71</t>
  </si>
  <si>
    <t>EAAU04</t>
  </si>
  <si>
    <t>OPORTUNIDAD EN LA ATENCIÓN DE TRAMITES</t>
  </si>
  <si>
    <t>PORCENTAJE DE CARTERA VENCIDA</t>
  </si>
  <si>
    <t>Valor de la cartera vencida  / Valor total de la cartera de la entidad *100</t>
  </si>
  <si>
    <t>Realizar el cobro oportuno de los derechos económicos a favor de la entidad</t>
  </si>
  <si>
    <t>Número de deudores morosos con trámite de cobro persuasivo  / Número total de deudores morosos de la entidad *100</t>
  </si>
  <si>
    <t>ÍNDICE DE SATISFACCIÓN DEL  USUARIO POST - TRAMITE</t>
  </si>
  <si>
    <t>Número de  encuestas aplicadas con calificación satisfactorio / Nro. Total de encuestas aplicadas a los usuarios) * 100</t>
  </si>
  <si>
    <t>ÍNDICE DE SATISFACCIÓN DEL  ATENCIÓN PRESENCIAL</t>
  </si>
  <si>
    <t>Número de solicitudes atendidas en términos  de oportunidad /  Número total de solicitudes  radicadas durante el periodo evaluado.* 100</t>
  </si>
  <si>
    <t>OPORTUNIDAD EN LA ATENCIÓN DE QUEJAS Y RECLAMOS</t>
  </si>
  <si>
    <t>Sumatoria del tiempo de atención de las peticiones, quejas y reclamos / Número total de peticiones, quejas y reclamos radicados en el periodo.</t>
  </si>
  <si>
    <t>EFICACIA DE LAS ACCIONES CORRECTIVAS</t>
  </si>
  <si>
    <t>(Número de acciones correctivas eficaces / No. de acciones correctivas cumplidas)*100</t>
  </si>
  <si>
    <t>EFICACIA DE LAS ACCIONES PREVENTIVAS</t>
  </si>
  <si>
    <t>(Número de acciones preventivas eficaces / No. de acciones preventivas  cumplidas)*100</t>
  </si>
  <si>
    <t>PORCENTAJE DE CUMPLIMIENTO DEL PLAN DE MEJORAMIENTO</t>
  </si>
  <si>
    <t>NIVEL DE CUMPLIMIENTO DEL PLAN  DE MANEJO DE RIESGOS</t>
  </si>
  <si>
    <t>Sumatoria del % de avance en la ejecución de las acciones preventivas / No  total de acciones preventivas vencidas.</t>
  </si>
  <si>
    <t>(No. de dependencias   que administran adecuadamente su archivos de gestión / No. total de dependencias)*100</t>
  </si>
  <si>
    <t>GESTIÓN DE TIC´S</t>
  </si>
  <si>
    <t>Sumatoria del % de avance en la ejecución de las metas del plan /No  total de metas vencidas</t>
  </si>
  <si>
    <t xml:space="preserve">26 Días o más </t>
  </si>
  <si>
    <t>Entre 21 y 25 días</t>
  </si>
  <si>
    <t xml:space="preserve">Entre 16 y 20 días </t>
  </si>
  <si>
    <t>Menor o igual a 15 días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</si>
  <si>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</si>
  <si>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</si>
  <si>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</si>
  <si>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</si>
  <si>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</si>
  <si>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</si>
  <si>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</si>
  <si>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</si>
  <si>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</si>
  <si>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</si>
  <si>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</si>
  <si>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</si>
  <si>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</si>
  <si>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</si>
  <si>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</si>
  <si>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</si>
  <si>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EAJU01</t>
  </si>
  <si>
    <t>SEGUIMIENTO DEL INDICADOR</t>
  </si>
  <si>
    <t>AUDITOR</t>
  </si>
  <si>
    <t>Fortalecer el proceso de comunicación del Fondo Pasivo Social de FCN,  a través de los componentes de comunicación organizacional e informativa para mejorar la interacción interna y externa de la Entidad y favorecer el logro de sus objetivos institucionales</t>
  </si>
  <si>
    <t>Se realizaó la revisión por la dirección correspondiente al segundo semestre de 2013 el día 25 de marzo de 2014 con el acta No. 006  y se realizó la publicación de todos los insumos dentro de la página web de la entidad.</t>
  </si>
  <si>
    <t>N/A</t>
  </si>
  <si>
    <t>En el primer semestre del año 2014 se prestaron 502 servicios de soporte en la entidad, evidencia que se encuentra registrada en el formato de control de servicios informaticos APGTSOPSFO01, y reposa en la carpeta 120,62,01 control de servicios informaticos</t>
  </si>
  <si>
    <t>Se dió cumplimiento al 100%  en la Planeación, Ejecución y Evaluación del Plan de Bienestar Social: El Plan de Bienestar Social fue elaborado por GTH con base en el Diagnóstico de Necesidades, ´fue revisado por la Comisiòn de Personal el día 12 de Febrero y aprobado por el Director General ese mismo día y se encuentra publicado en la página intranet de la Entidad. Dicho Plan fue modificado el día 22 de Mayo de 2014, en razón a que el proceso de contratación para el desarrollo de las actividades se tomó más tiempo del inicialmente previsto. Se elaboró Informe de Ejecución del Plan de Bienestar Social correspondiente al I Semestre de 2014.
EVIDENCIAS: 2107101 – PROGRAMAS DE CAPACITACION, FORMACION Y BIENESTAR SOCIAL. 2102101 - COMUNICACIONES REMITIDAS.</t>
  </si>
  <si>
    <t>El cumplimiento del Plan de Capacitación durante el I semestre de 2014 fue del 100%; por cuanto se gestionaron las  treinta y cuatro (34) eventos de capacitación,  programados en el Cronograma General de Eventos de Capacitación de la presente vigencia. Adicionalmente, se dio inicio al Estudio del Sector para contratar las capacitaciones programadas para el segundo Semestre en cuanto a: Contrattación Estatal, Código de Procedimiento Administrativo, Cobro Persuasivo y Coactivo, Normas Internacionales de Contabilidad, Actualización Sistema General de Seguridad Social en Salud y Pensiones. EVIDENCIAS: 2107101 – PROGRAMAS DE CAPACITACION, FORMACION Y BIENESTAR SOCIAL. 2102101 - COMUNICACIONES REMITIDAS.</t>
  </si>
  <si>
    <t>Se remitio correo eléctromico el día 31 de marzo al publicaciones@fondo, solicitando la publicación de Informe de Gestión 2014. El cual se encuenta dispuesto en el link: Información al Ciudadano/ Rendición de Cuentas</t>
  </si>
  <si>
    <t>Durante el I SEMESTRE realizaron de la siguiente manera: I TRIMESTRE 62 encuestas de una poblacion de 174 y II TRIMESTRE 52 de una poblacion de 110 de estas encuesta en el ITRIMESTRE se obtuvieron 4 encuesta con nivel de insatisfaccion y en el II TRIMESTRE 3 encuestra con nivel de insatisfaccion esto se puede evidenciar en la base de datos CONSOLIDACION ENCUESTA POST  2014</t>
  </si>
  <si>
    <t>Durante el I semestre de la  vigencia 2014 se realizo el seguimiento a los procesos laborales - administrativos civiles registrado en la base datos de los procesos Judiciales los cuales son presentados por los diferentes Abogados externos que atiende la defensa judicial de la entidad. En total se realizó seguimiento de supervision  a 725  procesos durante el periodo. La evidencia se puede observar en medio físico de cada uno de los informes rendidos por los apoderados externos en cada carpeta TDR  130-23-06 - INFORMES PLOTER y en la base de datos  del  funcionario encargado Anuar Augusto Mercado.</t>
  </si>
  <si>
    <t xml:space="preserve">Durante el primer semestre del  2014 de 14 contratos para liquidar los cuales terminaron a 31 de diciembre de 2013 se liquidaron 12.  Es de aclarar que los contratos de prestación de servicio profesionales o de apoyo a la gestión - transacción - Ejecución Instantánea y arrendamiento no son objeto de liquidación  de acuerdo a la ley anti tramites.  
Los contratas que no se han liquidado obedece a circunstancias ajenas a la Oficina Asesora Jurídica toda vez que el contrato 034-2013 suscrito con compensar presenta una factura pendiente para que se expida el correspondiente estado de cuenta y el contrato 037-2013 suscrito con Digisalud el Supervisor manifestó que el estado de cuenta expedido por contabilidad presenta unos pagos que no fueron autorizados,  situación informada a contabilidad y aun no resuelto.
Evidencia  en la Base de Datos de Liquidación de Contratos de la funcionaria Olga Zabaleta.
</t>
  </si>
  <si>
    <t xml:space="preserve">Durante el 1 semestre se publicaron en la página  WEB 7 Invitaciones públicas, 6 selecciones abreviadas, 2 licitaciones Públicas, que se totalizan para el objeto de reporte (evidencias en la página web de la entidad www.fps.gov.co - contratacion) </t>
  </si>
  <si>
    <t>El Plan estrategico de la entidad del año 2013 obtuvo un porcentaje de cumplimiento del 100%, evidencia que se puede cotejar en la página web de la entidad, link La entidad/ Planes y Programas</t>
  </si>
  <si>
    <t>Durante el periodo se programaron 13 transferencias primarias de las cuales todos fueron entregadas según la programación. Evidencia consignada en la carpeta 220-5202-2014</t>
  </si>
  <si>
    <t xml:space="preserve">Para llevar a cabo la Planeación, Ejecución Y Evaluación del Plan de Capacitación  del Sistema de Gestion de la Seguridad y Salud en el Trabajo, se elaboró el diagnóstico de necesidades de Seguridad y Salud en el Trabajo para el año 2014, dentro del cual se realizó consolidado y se  priorizaron las actividades que tuvieron mayor porcentaje de preferencia por parte de los funcionarios encuestados a nivel nacional.
Mediante Acta número 002 del 11 de marzo de 2014, se socializo por medio de diapositivas al Comité Paritario de Salud Ocupacional el plan de capacitación  del sistema de gestión de la seguridad y salud en el trabajo y Cronograma de actividades del Sistema de Gestión de la Seguridad y Salud en el Trabajo para análisis y cambios pertinentes, a lo cual no hubo ajustes, por tanto se dio como aprobado por el Presidente del Comité Paritario de Salud Ocupacional.
Por último y con base a lo anterior, se envió para revisión, evaluación y aprobación del  Director General, el cual se encuentra publicado en la página intranet de la Entidad. Dicho Plan fue modificado el día 12 de Mayo de 2014, en razón a que el plan de trabajo 2014 con ARL POSITIVA no autorizo las actividades a desarrollar a tiempo.
La Ejecución del Plan de Capacitación  del Sistema de Gestion de la Seguridad y Salud en el Trabajo durante el I Semestre/14 fue del 100%; por cuanto se ejecutaron las siete (7) actividades programadas: Capacitación en Investigación de Incidentes y Accidentes de Trabajo, Capacitación en Inspecciones Planeadas de Seguridad, Entrenamiento a los Integrantes de la Brigada Primeros Auxilios, Entrenamiento a los Integrantes de la Brigada de Incendio, Capacitación en Higiene Postural, Pausas Activas, Semana de la Salud, Capacitación en Responsabilidad Legal y Civil en Riesgos Laborales.
Así mismo el día 30 de enero de 2014, se realizó evaluación de la Gestión en Seguridad y Salud en el trabajo del año 2014, por parte de la ARL POSITIVA, con el fin de verificar la ejecución de las actividades de los subprogramas que hacen parte del sistema de gestión de la seguridad y salud en el trabajo, obteniendo como resultado un 89.9%. Y con base en los resultados proyectar y ejecutar las actividades de promoción y prevención para la población trabajadora.
</t>
  </si>
  <si>
    <t xml:space="preserve">Durante el I semestre de 2014, hubo 2 deudores morosos con trámite de cobro persuasivo (Por concepto de cuotas partes), frente a 2 deudores morosos de la entidad; obteniendo un resultado eficaz y satisfactorio al 100% en las actividades realizadas necesarias para la defensa y protección de los intereses de la nación y del Fondo mismo. Los deudores de arrendamientos por muebles e inmuebles y los aportantes del SGSSS, no registran morosidad con trámite de cobro persuasivo.  </t>
  </si>
  <si>
    <t xml:space="preserve">Durante el I semestre de 2014, el valor de la cartera vencida es de $16.728.534 (Por concepto de cuotas partes), frente al valor total de la cartera de la entidad  por valor de $16.728.534  Los deudores de arrendamientos por inmuebles y los aportantes del SGSSS, no registran cartera vencida.  </t>
  </si>
  <si>
    <t>Durante el Primer semestre de 2014, se presentaron 34 declaraciones de giro y compensacion correspondiente al Decreto 2280 de 2004 y 4023 de 2011, de las 34 que se debian publicar.</t>
  </si>
  <si>
    <t>En el segundo Semestre de 2013 con la selección abreviada No. 08 de2013, se contrató  QBE SEGUROS S.A, con vigencia del 22/12/2013 AL 30/12/2014 para las siguientes pólizas, seguro de todo riesgo daños materiales póliza No. 00072100002045 seguro de automóviles póliza No. 000703694128 de automóviles (4 carros) seguros de manejo global de entidades oficiales, seguro de responsabilidad civil extracontractual No. póliza 000703673254 , seguros de responsabilidad servidores públicos, seguros de daños corporales causados a las personas en accidentes de tránsito –SOAT , Seguro de infidelidad y riesgos financieros No. 000703673294 de valore, seguro de transporte de valores y cualquier potra que requiera la entidad,  los cuales cubre la totalidad de los bienes adquiridos por la entidad. CONTRATO  078 DE 2013</t>
  </si>
  <si>
    <t>Para el I semestre  se tenian programadas 888 auditorias medicas de las cuales se realizaron 864 alcanzando un porcentaje del 97%, En la division pacifico cali y buenaventura solo se realizaron 29 de 75 auditorias debido a que la clinica santiago de cali se encontraba en cierre por la secretaria de salud y en buenaventura no se realizo ninguna de las 39 programadas debido al mismo motivo.</t>
  </si>
  <si>
    <t xml:space="preserve"> No. de capacitaciones del plan   gestionadas en el periodo  / No. de eventos de capacitación programados para  el periodo*100</t>
  </si>
  <si>
    <t>Durante el primer semestre de la vigencia  se encontraban vencidas 131 actividades de las cuales se sumo  el porcentaje de cumplimiento dando como resultado 12058% que al promediarlo resulta un 92% y que frente a la meta establecida del 90% se puede decir que se alcanzo al 100% de lo planeado, esta informacion se puede evidenciar en el plan de mejoramiento institucional.</t>
  </si>
  <si>
    <t>De las 72 acciones preventivas que se se encontraban vencidas al seguimiento del primer trimestre de 2014 se evidencia que el nivel de cumplimiento del plan de manejo de riesgos es del 62%. La evidencia se puede encontrar dentro del plan de manjeo de riesgos que se encuentra publicado en la página de intranet de la Entidad</t>
  </si>
  <si>
    <t>De las 38 actividades cerradas dentro del plan de manejo de riesgos correspondiente al primer trimestre de 2014 se cerraron de manera eficaz 20 de estas; evidencia que se puede encontrar dentro del plan de manejo de riesgos que se encuentra publicado en la intranet de la entidad.</t>
  </si>
  <si>
    <t>Durante el I SEMESTRE del 2014 se presentaron 1648 peticiones, quejas y reclamos  y el total de la  sumatoaria del tiempo de atención de esta  peticiones, quejas y reclamos fue 27238 da como resultado  17  dias para contestar las peticiones, quejas y reclamosdando lugar una calificación de aceptable en el  indicador , esto se puede evenciar en el equipo de la funcionaria Roselys Silva</t>
  </si>
  <si>
    <t>Durante el I SEMESTRE se radicaron 12965 tramites de los cuales fueron atendidas en termino de oportunidad 10059 obteniendo un nivel de cumplimiento del 78%; el 2906 no se contestaron en termina de oportunidad debido inconveniente con el contratista en la división pacifica  y por cargas en algunos procesos, esto se puede  evidencia sistema de corresondencia y equipo de la Funcionaria Roselys Silva</t>
  </si>
  <si>
    <t>Durante el I semestre de 2014 se realizaron 1794  encuestas de satisfaccion de la cuales 1793 obtivieron un nivel de satisfaccion y una con nivel insatisfactorio; dando un cumplimiento del 100% de la meta establecida. Informacion que se puede evidenciar en la base de datos ENCUESTAS DE SATISFACCION 2014.</t>
  </si>
  <si>
    <t xml:space="preserve">se presentaron 3100 solicitudes por los diferentes conceptos pensionales de los cuales se dieron tramite a 2695 los tramites restantes aun se enceuntran dentro del termino de ley evidencia que se encuentra alojada en la carpeta informe de funcionarios </t>
  </si>
  <si>
    <t xml:space="preserve">se presentaron 3735 solicitudes sobre novedades en las nominas de ferrocarriles nacionales de colombia, san juan de Dios y prosocial de las cuales fueron aplicadas 3735 a las respectivas nominas evidencia que se encuentra alojada en la carpeta informe de funcionarios </t>
  </si>
  <si>
    <t>El Fondo de Pasivo Social de Ferrocarriles Nacionales de Colombia mediante Selección abreviada Enajenación Directa por oferta en sobre cerrado No. 09 de 2014, saco a la venta 23 lotes de bienes muebles  que corresponden a 2,442 ítems; los cuales se vendieron 16 lotes  que corresponden a 2,435 ítems, mediante contratos Nos. 038, 039, 040, 041, y 042 . Resolución 1470 de 2014 se adjudicaron    de los lotes. Evidencia que reposa en la carpeta 230.52.03 indicadores por proceso y estratégicos 2014.</t>
  </si>
  <si>
    <t>En el primer semestre de 2014 se ejecutaron 307 mantenimientos de bienes muebles e inmuebles  como son:  mantenimiento a las redes eléctricas , planta eléctrica, canales, arreglo de sillas, archivadores, adaptación de puestos de trabajo,  cambio de vidrios,  arreglo aspiradora,  teléfonos,  instalaciones de instantes,  canaletas, baños,  puntos de red y arreglo de bodega entre otros, se evidencia en el formato de control de mantenimientos de bienes muebles e inmuebles Código APGSADADF 010, carpeta 230.64.01 solicitud mantenimiento muebles.</t>
  </si>
  <si>
    <t>En el primer semestre del 2014 se programaron 15 mantenimientos en el plan de mantenimientos y se ejecutaron 15 se evidencia en la carpeta de tabla de retención documental 230,64.01 solicitud mantenimiento muebles</t>
  </si>
  <si>
    <t>En el primer semestre de 2014 se realizó las siguientes modificaciones al plan de Adquisiciones de Bienes, Servicios y Obra Pública: con memorando GAD 20142300015473 de febrero 20 de 2014, en Marzo 4 de 2014, Abril 25, mayo 23  de 2014se realizó modificación al plan de Adquisiciones  ver folios Nos. 21,42, 43, 75, 76, 89, 90 carpeta TRD 230.69.04 Plan de Adquisiciones de Bienes, Servicios y Obra Pública de la vigencia 2014</t>
  </si>
  <si>
    <t>Durante el primer semestre del 2014 se realizaron 18 seguimientos a las dependencias que conforman el FPS donde se pudo evidenciar la administracion adecuada de los archivos de gestion en las 18 dependencias, evidencia consignada en la carpeta 220-5202 -2014.  Programado dos veces al año por dependencia</t>
  </si>
  <si>
    <t xml:space="preserve">La actividad dio inicio con un solo funcionario encargado de digitalizar las unidades documentales.  Fueron digitalizadas 70 carpetas y guardadas en archivo digital en el equipo de computo de este funcionario. </t>
  </si>
  <si>
    <t>EL 92% EQUIVALE A LO RECAUDADO Y COMPENSADO DURANTE EL PERIODO DE JUNIO A MAYO DE 2014, EL 8% CORRESPONDE A COTIZACIONES  NO COMPENSADAS DEL PERIODO DE MAYO  DEL 2014  Y EL  RECAUDO  CORRESPONDIENTE  AL SISTEMA  GENERAL  DE PARTICIPACIONES , CORRESPONDIENTE  AL PERIODO  DE OCTUBRE  DEL 2013 A MAYO DE 2014 ATENDIENDO  EL DECRETO  4023 DEL 2011</t>
  </si>
  <si>
    <t>INDICADORES ESTRATEGICOS I SEMESTRE 2014</t>
  </si>
  <si>
    <t>Durante el primer semestre del 2014 se reportaron 34 indicadores de un total de 41 ya que los 7 restantes se reportan anualmete, como resultado del promedio de los indicadores esrtrategicos que se reportaron para el I semestre se obtuvo un promedio del 95%  alcanzado un rango de calificacion satisfactorio para este indicadore. La evidencia de esta informacion se puede verifiacr en la matriz de indicadores estrategicos de la entidad I semestre 2014.</t>
  </si>
  <si>
    <t>Durante el primer semestre de la vigencia  se terminaron 107 acciones correctivas de las cuales 97 fueron eficaces y subsanaron la no conformidad, esta informacion se puede evidenciar en el PLAN DE MEJORAMIENTO INSTITUCIONAL seguimiento I trimestre 2014.   Las 10 metas que no se les evidencio eficacia son parte de las actividades terminada con respecto a la redefinicion de los indicadores y no se redefinieron metas ya que solo falta aprobar los indicadores con sus respectivas hojas de vida y esta actividad no es responsabilidad de los procesos y esta a cargo del Jefe de la Oficina Asesora de Planeacion y Sistemas quien esta realizando la gestion para finalizar con esta actividad.</t>
  </si>
  <si>
    <t>LINA ALEJANDRA MORALES</t>
  </si>
  <si>
    <t>El analisis al indicador sera realizado en el segundo semestre de 2014, toda vez que la audiencia publica fue realizada el pasado 22 de julio de 2014.</t>
  </si>
  <si>
    <t>Se evidencia la solicitud de publicación del informe de gestión vigencia 2013 el pasado 31 de marzo de 2014 y se verifico su publicacion en la pagina WEB en el link Información al Ciudadano/ Rendición de Cuentas.</t>
  </si>
  <si>
    <t>Se evidencio la realización de la reunión de Revisión por la Dirección el pasado 25 de marzo de 2014 producto del cual se realizo el acta No. 006 de manera extemporanea; igualmente se evidencia en el acta No, 007 del pasado 09/04/2014 como plazo para presentar el acta legalizada  el 11/04/2014 y la misma fue presentada a control interno el pasado 23/04/2014.</t>
  </si>
  <si>
    <t>Se evidencia publicación en la pagina web de la entidad el plan estrategico sectorial de la vigencia 2013 para el cual se establecieron 8 metas las cuales se cumplieron satisfactoriamente.</t>
  </si>
  <si>
    <t xml:space="preserve">LINA ALEJANDRA MORALES </t>
  </si>
  <si>
    <t>se evidencia tabla de datos "CONSOLIDADO ENCUESTAS PORT 2014" custodiada por la funcionaria Roselys Silva - Atencion al Ciudadano, un total entre los dos trimestres 114 encuestas realizadas para una poblacion de 284 de las cuales 107 obtuvieron calificacion satisfactoria y 7 insatisfactoria; con relación a las insatisfactorias no se evidencia toma de acciones de mejora.</t>
  </si>
  <si>
    <t>se evidencia base de datos "encuesta de satisfaccion 2014" custodiada por la funcionaria Roselys Silva- Atencion al ciudadano la cual indica un total de 1978 calificaciones buenas y una calificacion mala a la atencion que se ofrese al ciudadano.</t>
  </si>
  <si>
    <t>se evidencia mediante el programa ORFEO la cantidad real de tramites de entrada al FPS, de este se genera una tabla "libro1" con el consolidado de las mismas, a este resultado se le suma el consolidado de quejas el cual custodia la funcionaria Roselys Silva - atencion al Ciudadano "QUEJASITRIMESTRE" resultado total de este 12965 con un total de 10059 tramites contestados en terminos de oportunidad.</t>
  </si>
  <si>
    <t>Durante el Primer semestre de 2014, se presentaron 34 declaraciones de giro y compensacion correspondiente al Decreto 2280 de 2004 y 4023 de 2011.</t>
  </si>
  <si>
    <t xml:space="preserve">Según informacion suministrada por el GIT de Servicios de Salud se pudo evidenciar que de 888 auditorias medicas programadas fueron realizadas un total de 864.  </t>
  </si>
  <si>
    <t>Se pudo evidenciar durante el primer semestre que 17 de las 18 dependencias que conforman el FPS tienen sus archivos de gestión adecuadamente, el proceso de Gestión de Cobro no tiene organizado el archivo de Gestión lo que dificulto el seguimiento a los diferentes planes institucionales.</t>
  </si>
  <si>
    <t>Durante el primer semestre de 2014 se pudo evidenciar que el pasado 05/06/2014 se dio inicio a la digitalización del archivo central con un cronograma para digitalizar 13 carpetas diarias por funcionario, a la fecha no se dio cumplimiento a los programado para el mes de junio toda vez que el funcionario a cargo no esta dedicado al 100% de esa actividad.</t>
  </si>
  <si>
    <t>Durante el primer semestre de 2014 se dio cumplimiento al cronograma establecido para  el primer semestre de 2014.</t>
  </si>
  <si>
    <t>Durante el primer semestre se evidencio cumplimiento de los servicios de soporte tecnico, mediante la carpeta control de servicios informaticos TRD 120-62-01  se encuentra evidenciado los formatos  control de servicios informaticos APGTSOPSFO01  donde se registra 502 servicios de soporte presentados y atendidos.</t>
  </si>
  <si>
    <t>Durante el I semestre de 2014, se pudo evidenciar que se estan realizando un total de 57 tramites de cobro persuasivo por concepto de cuotas partes de un total de 57 morosos de la entidad, para el caso de morosos SGSSS no se ha iniciado el tramite de cobro persuasivo teniendo en cuenta que para el mismo se requieren realizar una liquidaciones que a la fecha el encargado no las ha realizado, el reporte se sustenta en la informacion verbal brindada por el funcionario a cargo de la actividad.</t>
  </si>
  <si>
    <r>
      <t xml:space="preserve">Durante el I semestre de 2014, el valor de la cartera vencida es de $16.728.534 (Por concepto de cuotas partes), frente al valor total de la cartera de la entidad  por valor de $16.728.534  Los deudores de aportantes del SGSSS tiene una cartera vencida de $73,090,800 de los cuales fueron cobrados </t>
    </r>
    <r>
      <rPr>
        <sz val="12"/>
        <color indexed="10"/>
        <rFont val="Bookman Old Style"/>
        <family val="1"/>
      </rPr>
      <t xml:space="preserve"> </t>
    </r>
    <r>
      <rPr>
        <sz val="12"/>
        <rFont val="Bookman Old Style"/>
        <family val="1"/>
      </rPr>
      <t>9,326,100</t>
    </r>
    <r>
      <rPr>
        <sz val="12"/>
        <color indexed="8"/>
        <rFont val="Bookman Old Style"/>
        <family val="1"/>
      </rPr>
      <t xml:space="preserve">,  y por arrendamientos de inmuebles no registran cartera vencida.  </t>
    </r>
  </si>
  <si>
    <t>JAIME ESCOBAR</t>
  </si>
  <si>
    <t xml:space="preserve">Para llevar a cabo la Planeación, Ejecución Y Evaluación del Plan de Capacitación  del Sistema de Gestion de la Seguridad y Salud en el Trabajo, se elaboró el diagnóstico de necesidades de Seguridad y Salud en el Trabajo para el año 2014,
Dicho Plan fue modificado el día 12 de Mayo de 2014, en razón a que el plan de trabajo 2014 con ARL POSITIVA no autorizo las actividades a desarrollar a tiempo.
La Ejecución del Plan de Capacitación  del Sistema de Gestion de la Seguridad y Salud en el Trabajo durante el I Semestre/14 fue del 100%; por cuanto se ejecutaron las siete (7) actividades programadas: Capacitación en Investigación de Incidentes y Accidentes de Trabajo, Capacitación en Inspecciones Planeadas de Seguridad, Entrenamiento a los Integrantes de la Brigada Primeros Auxilios, Entrenamiento a los Integrantes de la Brigada de Incendio, Capacitación en Higiene Postural, Pausas Activas, Semana de la Salud, Capacitación en Responsabilidad Legal y Civil en Riesgos Laborales.
</t>
  </si>
  <si>
    <t>Según base de datos suministrada durante el primer semestre de 2014 se debian liquidar un total de 14 contratos, a la fecha del seguimiento fueron liquidados 12 contratos los dos que se encuentran pendientes fueron dejadas las debilidades en el pasado informe de auditoria.</t>
  </si>
  <si>
    <t>N/A TENIENDO EN CUENTA QUE LAS POLIZAS DE SEGUROS SE CONTRATAN ANUALMENTE.</t>
  </si>
  <si>
    <t xml:space="preserve">Durante el primer semestre de 2014, se presentaron 3735 solicitudes sobre novedades en las nominas de ferrocarriles nacionales de colombia, san juan de Dios y prosocial de las cuales fueron aplicadas 3735 a las respectivas nominas evidencia que se encuentra alojada en la carpeta informe de funcionarios. </t>
  </si>
  <si>
    <t>Durante el primer semestre de 2014 se recibieron 1,621 PQRDS de las cuales fueron contestadas oportunamente 796.</t>
  </si>
  <si>
    <t>La verificación de este indicador se da como resultado de los indicadores trimestrales del plan estrategico sectorial, reportado al Ministerio de Salud y de la protección del primer y segundo trimestre de 2014,</t>
  </si>
  <si>
    <t>EL PORCENTAJE DE CUMPLIMIENTO DEL PMI CORRESPONDIENTE AL PRIMER SEMESTRE DE 2014 ES DEL 61%</t>
  </si>
  <si>
    <t>Durante el primer semestre de 2014 se realizo el cierre de 103 acciones correctivas documentadas en el PMI de las cuales 80 fueron eficaces; dicho reporte se basa en la publicacion de la intranet administracion de acciones correctivas del primer y segundo trimestre DE 2014.</t>
  </si>
  <si>
    <t>Durante el primer semestre de 2014 se realizo el cierre de 92 acciones preventivas documentadas en el PMR de las cuales 56 fueron eficaces; dicho reporte se basa en la publicacion de la intranet administracion de acciones preventivas del primer y segundo trimestre DE 2014.</t>
  </si>
  <si>
    <t>EL PORCENTAJE DE CUMPLIMIENTO DEL PMR CORRESPONDIENTE AL PRIMER SEMESTRE DE 2014 ES DEL 65%</t>
  </si>
  <si>
    <t>EL PROMEDIO DEL RESULTADO DE LOS INDICADORES ESTRATEGICOS CORRESPONDIENTE AL PRIMER SEMESTRE DE 2014 ES DEL 82%</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</si>
</sst>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0.000%"/>
    <numFmt numFmtId="194" formatCode="0.0000%"/>
    <numFmt numFmtId="195" formatCode="0.0%"/>
  </numFmts>
  <fonts count="74">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sz val="12"/>
      <name val="Arial Narrow"/>
      <family val="2"/>
    </font>
    <font>
      <b/>
      <sz val="12"/>
      <name val="Arial Narrow"/>
      <family val="2"/>
    </font>
    <font>
      <b/>
      <sz val="8"/>
      <name val="Arial Narrow"/>
      <family val="2"/>
    </font>
    <font>
      <b/>
      <sz val="8"/>
      <color indexed="9"/>
      <name val="Arial Narrow"/>
      <family val="2"/>
    </font>
    <font>
      <sz val="8"/>
      <name val="Arial Narrow"/>
      <family val="2"/>
    </font>
    <font>
      <sz val="11"/>
      <name val="Arial Narrow"/>
      <family val="2"/>
    </font>
    <font>
      <sz val="12"/>
      <color indexed="8"/>
      <name val="Arial Narrow"/>
      <family val="2"/>
    </font>
    <font>
      <sz val="11"/>
      <color indexed="8"/>
      <name val="Arial Narrow"/>
      <family val="2"/>
    </font>
    <font>
      <sz val="10"/>
      <color indexed="8"/>
      <name val="Arial Narrow"/>
      <family val="2"/>
    </font>
    <font>
      <b/>
      <sz val="10"/>
      <color indexed="8"/>
      <name val="Arial Narrow"/>
      <family val="2"/>
    </font>
    <font>
      <b/>
      <sz val="11"/>
      <color indexed="8"/>
      <name val="Calibri"/>
      <family val="2"/>
    </font>
    <font>
      <sz val="9"/>
      <color indexed="8"/>
      <name val="Calibri"/>
      <family val="2"/>
    </font>
    <font>
      <sz val="8"/>
      <name val="Calibri"/>
      <family val="2"/>
    </font>
    <font>
      <sz val="11"/>
      <name val="Calibri"/>
      <family val="2"/>
    </font>
    <font>
      <sz val="11"/>
      <color indexed="60"/>
      <name val="Calibri"/>
      <family val="2"/>
    </font>
    <font>
      <sz val="12"/>
      <color indexed="60"/>
      <name val="Arial Narrow"/>
      <family val="2"/>
    </font>
    <font>
      <sz val="14"/>
      <name val="Arial Narrow"/>
      <family val="2"/>
    </font>
    <font>
      <u val="single"/>
      <sz val="7.7"/>
      <color indexed="12"/>
      <name val="Calibri"/>
      <family val="2"/>
    </font>
    <font>
      <u val="single"/>
      <sz val="7.7"/>
      <color indexed="20"/>
      <name val="Calibri"/>
      <family val="2"/>
    </font>
    <font>
      <b/>
      <sz val="11"/>
      <name val="Bookman Old Style"/>
      <family val="1"/>
    </font>
    <font>
      <sz val="11"/>
      <name val="Bookman Old Style"/>
      <family val="1"/>
    </font>
    <font>
      <b/>
      <sz val="16"/>
      <color indexed="8"/>
      <name val="Calibri"/>
      <family val="2"/>
    </font>
    <font>
      <sz val="12"/>
      <name val="Bookman Old Style"/>
      <family val="1"/>
    </font>
    <font>
      <sz val="12"/>
      <color indexed="8"/>
      <name val="Bookman Old Style"/>
      <family val="1"/>
    </font>
    <font>
      <sz val="12"/>
      <color indexed="10"/>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6"/>
      <color indexed="8"/>
      <name val="Calibri"/>
      <family val="2"/>
    </font>
    <font>
      <sz val="11"/>
      <color indexed="8"/>
      <name val="Bookman Old Style"/>
      <family val="1"/>
    </font>
    <font>
      <b/>
      <sz val="12"/>
      <color indexed="8"/>
      <name val="Calibri"/>
      <family val="2"/>
    </font>
    <font>
      <sz val="10"/>
      <color indexed="8"/>
      <name val="Calibri"/>
      <family val="2"/>
    </font>
    <font>
      <sz val="12"/>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6"/>
      <color theme="1"/>
      <name val="Calibri"/>
      <family val="2"/>
    </font>
    <font>
      <sz val="11"/>
      <color theme="1"/>
      <name val="Bookman Old Style"/>
      <family val="1"/>
    </font>
    <font>
      <b/>
      <sz val="12"/>
      <color theme="1"/>
      <name val="Calibri"/>
      <family val="2"/>
    </font>
    <font>
      <sz val="10"/>
      <color theme="1"/>
      <name val="Calibri"/>
      <family val="2"/>
    </font>
    <font>
      <sz val="12"/>
      <color theme="1"/>
      <name val="Bookman Old Style"/>
      <family val="1"/>
    </font>
    <font>
      <sz val="10"/>
      <color theme="1"/>
      <name val="Arial Narrow"/>
      <family val="2"/>
    </font>
    <font>
      <sz val="12"/>
      <color theme="1"/>
      <name val="Arial Narrow"/>
      <family val="2"/>
    </font>
    <font>
      <sz val="12"/>
      <color theme="0"/>
      <name val="Arial Narrow"/>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rgb="FF99CCFF"/>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3" tint="0.39998000860214233"/>
        <bgColor indexed="64"/>
      </patternFill>
    </fill>
    <fill>
      <patternFill patternType="solid">
        <fgColor indexed="12"/>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theme="6" tint="-0.24997000396251678"/>
        <bgColor indexed="64"/>
      </patternFill>
    </fill>
    <fill>
      <patternFill patternType="solid">
        <fgColor theme="2" tint="-0.09996999800205231"/>
        <bgColor indexed="64"/>
      </patternFill>
    </fill>
    <fill>
      <patternFill patternType="solid">
        <fgColor rgb="FF2BF56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6" tint="0.39998000860214233"/>
        <bgColor indexed="64"/>
      </patternFill>
    </fill>
    <fill>
      <patternFill patternType="solid">
        <fgColor rgb="FFFFFF00"/>
        <bgColor indexed="64"/>
      </patternFill>
    </fill>
    <fill>
      <patternFill patternType="solid">
        <fgColor rgb="FFFF0000"/>
        <bgColor indexed="64"/>
      </patternFill>
    </fill>
    <fill>
      <patternFill patternType="solid">
        <fgColor theme="6"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double"/>
      <right style="double"/>
      <top>
        <color indexed="63"/>
      </top>
      <bottom style="thin"/>
    </border>
    <border>
      <left style="double"/>
      <right>
        <color indexed="63"/>
      </right>
      <top style="double"/>
      <bottom style="thin"/>
    </border>
    <border>
      <left style="thin"/>
      <right style="thin"/>
      <top>
        <color indexed="63"/>
      </top>
      <bottom>
        <color indexed="63"/>
      </bottom>
    </border>
    <border>
      <left style="thin"/>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8"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20"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302">
    <xf numFmtId="0" fontId="0" fillId="0" borderId="0" xfId="0" applyFont="1" applyAlignment="1">
      <alignment/>
    </xf>
    <xf numFmtId="0" fontId="3" fillId="32" borderId="10"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4" borderId="10" xfId="0" applyFont="1" applyFill="1" applyBorder="1" applyAlignment="1" applyProtection="1">
      <alignment horizontal="justify" vertical="center" wrapText="1"/>
      <protection/>
    </xf>
    <xf numFmtId="0" fontId="6" fillId="34" borderId="1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protection/>
    </xf>
    <xf numFmtId="49" fontId="6" fillId="34" borderId="10" xfId="0"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18"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9" fontId="6" fillId="33" borderId="10"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0" fillId="37" borderId="10" xfId="0" applyFill="1" applyBorder="1" applyAlignment="1">
      <alignment/>
    </xf>
    <xf numFmtId="0" fontId="0" fillId="38" borderId="0" xfId="0" applyFill="1" applyAlignment="1">
      <alignment/>
    </xf>
    <xf numFmtId="0" fontId="0" fillId="39" borderId="10" xfId="0" applyFill="1" applyBorder="1" applyAlignment="1">
      <alignment/>
    </xf>
    <xf numFmtId="0" fontId="0" fillId="23" borderId="0" xfId="0" applyFill="1" applyAlignment="1">
      <alignment/>
    </xf>
    <xf numFmtId="0" fontId="66" fillId="0" borderId="0" xfId="0" applyFont="1" applyAlignment="1">
      <alignment/>
    </xf>
    <xf numFmtId="0" fontId="11" fillId="36" borderId="11" xfId="0" applyFont="1" applyFill="1" applyBorder="1" applyAlignment="1" applyProtection="1">
      <alignment horizontal="justify" vertical="center" wrapText="1"/>
      <protection locked="0"/>
    </xf>
    <xf numFmtId="0" fontId="11" fillId="36" borderId="11" xfId="0" applyFont="1" applyFill="1" applyBorder="1" applyAlignment="1" applyProtection="1">
      <alignment horizontal="center" vertical="center" wrapText="1"/>
      <protection locked="0"/>
    </xf>
    <xf numFmtId="0" fontId="4" fillId="33" borderId="11" xfId="88" applyFont="1" applyFill="1" applyBorder="1" applyAlignment="1" applyProtection="1">
      <alignment horizontal="justify" vertical="center"/>
      <protection locked="0"/>
    </xf>
    <xf numFmtId="0" fontId="3" fillId="40" borderId="10" xfId="0" applyFont="1" applyFill="1" applyBorder="1" applyAlignment="1" applyProtection="1">
      <alignment horizontal="center" vertical="center" wrapText="1"/>
      <protection/>
    </xf>
    <xf numFmtId="0" fontId="4" fillId="40" borderId="11" xfId="88" applyFont="1" applyFill="1" applyBorder="1" applyAlignment="1" applyProtection="1">
      <alignment horizontal="justify" vertical="center"/>
      <protection locked="0"/>
    </xf>
    <xf numFmtId="0" fontId="6" fillId="34" borderId="11" xfId="88" applyFont="1" applyFill="1" applyBorder="1" applyAlignment="1" applyProtection="1">
      <alignment horizontal="center" vertical="center"/>
      <protection locked="0"/>
    </xf>
    <xf numFmtId="0" fontId="0" fillId="0" borderId="0" xfId="0" applyAlignment="1" applyProtection="1">
      <alignment/>
      <protection/>
    </xf>
    <xf numFmtId="0" fontId="10" fillId="41" borderId="10" xfId="73" applyFont="1" applyFill="1" applyBorder="1" applyAlignment="1" applyProtection="1">
      <alignment vertical="center"/>
      <protection/>
    </xf>
    <xf numFmtId="0" fontId="8" fillId="42" borderId="10" xfId="0" applyFont="1" applyFill="1" applyBorder="1" applyAlignment="1" applyProtection="1">
      <alignment horizontal="center" vertical="center" wrapText="1"/>
      <protection/>
    </xf>
    <xf numFmtId="0" fontId="8" fillId="43" borderId="10" xfId="0" applyFont="1" applyFill="1" applyBorder="1" applyAlignment="1" applyProtection="1">
      <alignment horizontal="center" vertical="center" wrapText="1"/>
      <protection/>
    </xf>
    <xf numFmtId="0" fontId="9" fillId="44" borderId="10" xfId="0" applyFont="1" applyFill="1" applyBorder="1" applyAlignment="1" applyProtection="1">
      <alignment horizontal="center" vertical="center" wrapText="1"/>
      <protection/>
    </xf>
    <xf numFmtId="0" fontId="8" fillId="45" borderId="10" xfId="0" applyFont="1" applyFill="1" applyBorder="1" applyAlignment="1" applyProtection="1">
      <alignment horizontal="center" vertical="center" wrapText="1"/>
      <protection/>
    </xf>
    <xf numFmtId="0" fontId="8" fillId="10"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wrapText="1"/>
      <protection/>
    </xf>
    <xf numFmtId="9" fontId="5" fillId="33" borderId="10" xfId="103"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25" fillId="33" borderId="10" xfId="0" applyFont="1" applyFill="1" applyBorder="1" applyAlignment="1" applyProtection="1">
      <alignment horizontal="center" vertical="center" wrapText="1"/>
      <protection/>
    </xf>
    <xf numFmtId="0" fontId="12" fillId="32" borderId="10" xfId="87" applyFont="1" applyFill="1" applyBorder="1" applyAlignment="1" applyProtection="1">
      <alignment horizontal="center" vertical="center"/>
      <protection/>
    </xf>
    <xf numFmtId="0" fontId="14" fillId="32" borderId="10" xfId="87" applyFont="1" applyFill="1" applyBorder="1" applyAlignment="1" applyProtection="1">
      <alignment horizontal="justify" vertical="center" wrapText="1"/>
      <protection/>
    </xf>
    <xf numFmtId="0" fontId="13" fillId="32" borderId="10" xfId="87" applyFont="1" applyFill="1" applyBorder="1" applyAlignment="1" applyProtection="1">
      <alignment horizontal="center" vertical="center"/>
      <protection/>
    </xf>
    <xf numFmtId="0" fontId="14" fillId="32" borderId="10" xfId="87" applyFont="1" applyFill="1" applyBorder="1" applyAlignment="1" applyProtection="1">
      <alignment horizontal="center" vertical="center" wrapText="1"/>
      <protection/>
    </xf>
    <xf numFmtId="0" fontId="13" fillId="32" borderId="10" xfId="87" applyFont="1" applyFill="1" applyBorder="1" applyAlignment="1" applyProtection="1">
      <alignment horizontal="center" vertical="center" wrapText="1"/>
      <protection/>
    </xf>
    <xf numFmtId="0" fontId="15" fillId="32" borderId="10" xfId="87" applyFont="1" applyFill="1" applyBorder="1" applyAlignment="1" applyProtection="1">
      <alignment horizontal="center" vertical="center" wrapText="1"/>
      <protection/>
    </xf>
    <xf numFmtId="49" fontId="13" fillId="32" borderId="10" xfId="87" applyNumberFormat="1" applyFont="1" applyFill="1" applyBorder="1" applyAlignment="1" applyProtection="1">
      <alignment horizontal="justify" vertical="center"/>
      <protection/>
    </xf>
    <xf numFmtId="0" fontId="12" fillId="32" borderId="10" xfId="87" applyFont="1" applyFill="1" applyBorder="1" applyAlignment="1" applyProtection="1">
      <alignment horizontal="center" vertical="center" wrapText="1"/>
      <protection/>
    </xf>
    <xf numFmtId="9" fontId="12" fillId="32" borderId="10" xfId="104" applyFont="1" applyFill="1" applyBorder="1" applyAlignment="1" applyProtection="1">
      <alignment horizontal="center" vertical="center" wrapText="1"/>
      <protection/>
    </xf>
    <xf numFmtId="0" fontId="6" fillId="33" borderId="10" xfId="0" applyFont="1" applyFill="1" applyBorder="1" applyAlignment="1" applyProtection="1">
      <alignment horizontal="justify" vertical="center" wrapText="1"/>
      <protection/>
    </xf>
    <xf numFmtId="49" fontId="6" fillId="33" borderId="10" xfId="0" applyNumberFormat="1" applyFont="1" applyFill="1" applyBorder="1" applyAlignment="1" applyProtection="1">
      <alignment horizontal="justify" vertical="center"/>
      <protection/>
    </xf>
    <xf numFmtId="0" fontId="21" fillId="33" borderId="10" xfId="0" applyFont="1" applyFill="1" applyBorder="1" applyAlignment="1" applyProtection="1">
      <alignment horizontal="center" vertical="center"/>
      <protection/>
    </xf>
    <xf numFmtId="0" fontId="20" fillId="0" borderId="0" xfId="0" applyFont="1" applyAlignment="1" applyProtection="1">
      <alignment/>
      <protection/>
    </xf>
    <xf numFmtId="0" fontId="21" fillId="40" borderId="10" xfId="0"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center"/>
      <protection/>
    </xf>
    <xf numFmtId="0" fontId="6" fillId="40" borderId="10" xfId="0" applyFont="1" applyFill="1" applyBorder="1" applyAlignment="1" applyProtection="1">
      <alignment horizontal="justify" vertical="center" wrapText="1"/>
      <protection/>
    </xf>
    <xf numFmtId="0" fontId="5" fillId="40" borderId="10" xfId="0" applyFont="1" applyFill="1" applyBorder="1" applyAlignment="1" applyProtection="1">
      <alignment horizontal="center" vertical="center" wrapText="1"/>
      <protection/>
    </xf>
    <xf numFmtId="49" fontId="6" fillId="40" borderId="10" xfId="0" applyNumberFormat="1" applyFont="1" applyFill="1" applyBorder="1" applyAlignment="1" applyProtection="1">
      <alignment horizontal="justify" vertical="center"/>
      <protection/>
    </xf>
    <xf numFmtId="0" fontId="6" fillId="40" borderId="10" xfId="0" applyFont="1" applyFill="1" applyBorder="1" applyAlignment="1" applyProtection="1">
      <alignment horizontal="center" vertical="center" wrapText="1"/>
      <protection/>
    </xf>
    <xf numFmtId="9" fontId="6" fillId="40" borderId="10" xfId="0" applyNumberFormat="1" applyFont="1" applyFill="1" applyBorder="1" applyAlignment="1" applyProtection="1">
      <alignment horizontal="center" vertical="center" wrapText="1"/>
      <protection/>
    </xf>
    <xf numFmtId="0" fontId="19" fillId="46" borderId="0" xfId="0" applyFont="1" applyFill="1" applyAlignment="1" applyProtection="1">
      <alignment/>
      <protection/>
    </xf>
    <xf numFmtId="0" fontId="6" fillId="40" borderId="10" xfId="0" applyFont="1" applyFill="1" applyBorder="1" applyAlignment="1" applyProtection="1">
      <alignment horizontal="justify" vertical="center" wrapText="1"/>
      <protection/>
    </xf>
    <xf numFmtId="0" fontId="6" fillId="35" borderId="10" xfId="0"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wrapText="1"/>
      <protection/>
    </xf>
    <xf numFmtId="49" fontId="6" fillId="35" borderId="10" xfId="0" applyNumberFormat="1" applyFont="1" applyFill="1" applyBorder="1" applyAlignment="1" applyProtection="1">
      <alignment horizontal="justify" vertical="center"/>
      <protection/>
    </xf>
    <xf numFmtId="9" fontId="6" fillId="35" borderId="10" xfId="0" applyNumberFormat="1" applyFont="1" applyFill="1" applyBorder="1" applyAlignment="1" applyProtection="1">
      <alignment horizontal="center" vertical="center" wrapText="1"/>
      <protection/>
    </xf>
    <xf numFmtId="0" fontId="6" fillId="3" borderId="10"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wrapText="1"/>
      <protection/>
    </xf>
    <xf numFmtId="0" fontId="5" fillId="3" borderId="10" xfId="0" applyFont="1" applyFill="1" applyBorder="1" applyAlignment="1" applyProtection="1">
      <alignment horizontal="center" vertical="center" wrapText="1"/>
      <protection/>
    </xf>
    <xf numFmtId="49" fontId="6" fillId="3" borderId="10" xfId="0" applyNumberFormat="1" applyFont="1" applyFill="1" applyBorder="1" applyAlignment="1" applyProtection="1">
      <alignment horizontal="justify" vertical="center"/>
      <protection/>
    </xf>
    <xf numFmtId="9" fontId="6" fillId="3" borderId="10" xfId="0" applyNumberFormat="1" applyFont="1" applyFill="1" applyBorder="1" applyAlignment="1" applyProtection="1">
      <alignment horizontal="center" vertical="center"/>
      <protection/>
    </xf>
    <xf numFmtId="3" fontId="0" fillId="0" borderId="0" xfId="0" applyNumberFormat="1" applyAlignment="1" applyProtection="1">
      <alignment/>
      <protection/>
    </xf>
    <xf numFmtId="0" fontId="5" fillId="35" borderId="10" xfId="0" applyFont="1" applyFill="1" applyBorder="1" applyAlignment="1" applyProtection="1">
      <alignment horizontal="justify" vertical="center" wrapText="1"/>
      <protection/>
    </xf>
    <xf numFmtId="0" fontId="6" fillId="18" borderId="10" xfId="0" applyFont="1" applyFill="1" applyBorder="1" applyAlignment="1" applyProtection="1">
      <alignment horizontal="center" vertical="center"/>
      <protection/>
    </xf>
    <xf numFmtId="0" fontId="6" fillId="18" borderId="10" xfId="0" applyFont="1" applyFill="1" applyBorder="1" applyAlignment="1" applyProtection="1">
      <alignment horizontal="center" vertical="center" wrapText="1"/>
      <protection/>
    </xf>
    <xf numFmtId="0" fontId="12" fillId="18" borderId="10" xfId="0" applyFont="1" applyFill="1" applyBorder="1" applyAlignment="1" applyProtection="1">
      <alignment horizontal="center" vertical="center" wrapText="1"/>
      <protection/>
    </xf>
    <xf numFmtId="0" fontId="5" fillId="18" borderId="10" xfId="0" applyFont="1" applyFill="1" applyBorder="1" applyAlignment="1" applyProtection="1">
      <alignment horizontal="center" vertical="center" wrapText="1"/>
      <protection/>
    </xf>
    <xf numFmtId="49" fontId="6" fillId="18" borderId="10" xfId="0" applyNumberFormat="1" applyFont="1" applyFill="1" applyBorder="1" applyAlignment="1" applyProtection="1">
      <alignment horizontal="justify" vertical="center"/>
      <protection/>
    </xf>
    <xf numFmtId="9" fontId="6" fillId="18" borderId="10" xfId="0" applyNumberFormat="1" applyFont="1" applyFill="1" applyBorder="1" applyAlignment="1" applyProtection="1">
      <alignment horizontal="center" vertical="center" wrapText="1"/>
      <protection/>
    </xf>
    <xf numFmtId="0" fontId="0" fillId="47" borderId="0" xfId="0" applyFill="1" applyAlignment="1" applyProtection="1">
      <alignment/>
      <protection/>
    </xf>
    <xf numFmtId="0" fontId="16" fillId="47" borderId="0" xfId="0" applyFont="1" applyFill="1" applyAlignment="1" applyProtection="1">
      <alignment/>
      <protection/>
    </xf>
    <xf numFmtId="0" fontId="67" fillId="0" borderId="0" xfId="0" applyFont="1" applyAlignment="1" applyProtection="1">
      <alignment/>
      <protection/>
    </xf>
    <xf numFmtId="0" fontId="67" fillId="47" borderId="0" xfId="0" applyFont="1" applyFill="1" applyBorder="1" applyAlignment="1" applyProtection="1">
      <alignment/>
      <protection/>
    </xf>
    <xf numFmtId="0" fontId="0" fillId="36" borderId="10" xfId="0"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4" fillId="40" borderId="10"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3" fontId="0" fillId="3" borderId="10" xfId="0" applyNumberFormat="1" applyFill="1" applyBorder="1" applyAlignment="1" applyProtection="1">
      <alignment horizontal="center" vertical="center"/>
      <protection locked="0"/>
    </xf>
    <xf numFmtId="3" fontId="0" fillId="48"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4" fillId="40" borderId="11" xfId="88" applyFont="1" applyFill="1" applyBorder="1" applyAlignment="1" applyProtection="1">
      <alignment horizontal="justify" vertical="center" wrapText="1"/>
      <protection locked="0"/>
    </xf>
    <xf numFmtId="0" fontId="6" fillId="18" borderId="10" xfId="0" applyFont="1" applyFill="1" applyBorder="1" applyAlignment="1" applyProtection="1">
      <alignment horizontal="center" vertical="center"/>
      <protection locked="0"/>
    </xf>
    <xf numFmtId="3" fontId="0" fillId="48" borderId="11" xfId="0" applyNumberFormat="1" applyFill="1" applyBorder="1" applyAlignment="1" applyProtection="1">
      <alignment horizontal="left" vertical="center" wrapText="1"/>
      <protection locked="0"/>
    </xf>
    <xf numFmtId="0" fontId="6" fillId="18" borderId="10" xfId="0" applyFont="1" applyFill="1" applyBorder="1" applyAlignment="1" applyProtection="1">
      <alignment horizontal="left" vertical="center" wrapText="1"/>
      <protection locked="0"/>
    </xf>
    <xf numFmtId="0" fontId="68" fillId="48" borderId="10" xfId="0" applyFont="1" applyFill="1" applyBorder="1" applyAlignment="1" applyProtection="1">
      <alignment horizontal="center"/>
      <protection/>
    </xf>
    <xf numFmtId="0" fontId="69" fillId="0" borderId="0" xfId="0" applyFont="1" applyAlignment="1" applyProtection="1">
      <alignment/>
      <protection/>
    </xf>
    <xf numFmtId="0" fontId="27" fillId="49" borderId="10" xfId="0" applyFont="1" applyFill="1" applyBorder="1" applyAlignment="1" applyProtection="1">
      <alignment horizontal="center"/>
      <protection/>
    </xf>
    <xf numFmtId="0" fontId="28" fillId="36" borderId="10" xfId="0" applyFont="1" applyFill="1" applyBorder="1" applyAlignment="1" applyProtection="1">
      <alignment horizontal="justify" vertical="center" wrapText="1"/>
      <protection locked="0"/>
    </xf>
    <xf numFmtId="0" fontId="28" fillId="36" borderId="10" xfId="0" applyFont="1" applyFill="1" applyBorder="1" applyAlignment="1" applyProtection="1">
      <alignment horizontal="center" vertical="center" wrapText="1"/>
      <protection locked="0"/>
    </xf>
    <xf numFmtId="0" fontId="28" fillId="33" borderId="10" xfId="88" applyFont="1" applyFill="1" applyBorder="1" applyAlignment="1" applyProtection="1">
      <alignment horizontal="center" vertical="center" wrapText="1"/>
      <protection locked="0"/>
    </xf>
    <xf numFmtId="0" fontId="28" fillId="33" borderId="10" xfId="88" applyFont="1" applyFill="1" applyBorder="1" applyAlignment="1" applyProtection="1">
      <alignment horizontal="justify" vertical="center"/>
      <protection locked="0"/>
    </xf>
    <xf numFmtId="0" fontId="28" fillId="40" borderId="10" xfId="0" applyFont="1" applyFill="1" applyBorder="1" applyAlignment="1" applyProtection="1">
      <alignment horizontal="justify" vertical="center"/>
      <protection locked="0"/>
    </xf>
    <xf numFmtId="0" fontId="28" fillId="40" borderId="10" xfId="0" applyFont="1" applyFill="1" applyBorder="1" applyAlignment="1" applyProtection="1">
      <alignment horizontal="center" vertical="center" wrapText="1"/>
      <protection locked="0"/>
    </xf>
    <xf numFmtId="0" fontId="28" fillId="35" borderId="10" xfId="88" applyFont="1" applyFill="1" applyBorder="1" applyAlignment="1" applyProtection="1">
      <alignment horizontal="center" vertical="center" wrapText="1"/>
      <protection locked="0"/>
    </xf>
    <xf numFmtId="3" fontId="70" fillId="48" borderId="10" xfId="0" applyNumberFormat="1" applyFont="1" applyFill="1" applyBorder="1" applyAlignment="1" applyProtection="1">
      <alignment horizontal="center" vertical="center" wrapText="1"/>
      <protection locked="0"/>
    </xf>
    <xf numFmtId="3" fontId="70" fillId="48" borderId="10" xfId="0" applyNumberFormat="1" applyFont="1" applyFill="1" applyBorder="1" applyAlignment="1" applyProtection="1">
      <alignment horizontal="justify" vertical="center" wrapText="1"/>
      <protection locked="0"/>
    </xf>
    <xf numFmtId="0" fontId="28" fillId="34" borderId="11" xfId="88" applyFont="1" applyFill="1" applyBorder="1" applyAlignment="1" applyProtection="1">
      <alignment horizontal="center" vertical="center"/>
      <protection locked="0"/>
    </xf>
    <xf numFmtId="0" fontId="28" fillId="34" borderId="10" xfId="88" applyFont="1" applyFill="1" applyBorder="1" applyAlignment="1" applyProtection="1">
      <alignment horizontal="center" vertical="center"/>
      <protection locked="0"/>
    </xf>
    <xf numFmtId="9" fontId="6" fillId="32" borderId="10" xfId="103"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9" fontId="6" fillId="33" borderId="10" xfId="103" applyFont="1" applyFill="1" applyBorder="1" applyAlignment="1" applyProtection="1">
      <alignment horizontal="center" vertical="center" wrapText="1"/>
      <protection locked="0"/>
    </xf>
    <xf numFmtId="9" fontId="6" fillId="35" borderId="10" xfId="103" applyFont="1" applyFill="1" applyBorder="1" applyAlignment="1" applyProtection="1">
      <alignment horizontal="center" vertical="center" wrapText="1"/>
      <protection locked="0"/>
    </xf>
    <xf numFmtId="0" fontId="6" fillId="47" borderId="10"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28" fillId="18" borderId="10" xfId="0" applyFont="1" applyFill="1" applyBorder="1" applyAlignment="1" applyProtection="1">
      <alignment horizontal="justify" vertical="center" wrapText="1"/>
      <protection locked="0"/>
    </xf>
    <xf numFmtId="0" fontId="28" fillId="18" borderId="10" xfId="0" applyFont="1" applyFill="1" applyBorder="1" applyAlignment="1" applyProtection="1">
      <alignment horizontal="center" vertical="center" wrapText="1"/>
      <protection locked="0"/>
    </xf>
    <xf numFmtId="0" fontId="22" fillId="3" borderId="11" xfId="88" applyFont="1" applyFill="1" applyBorder="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0" fontId="28" fillId="40" borderId="11" xfId="88" applyFont="1" applyFill="1" applyBorder="1" applyAlignment="1" applyProtection="1">
      <alignment horizontal="justify" vertical="center" wrapText="1"/>
      <protection locked="0"/>
    </xf>
    <xf numFmtId="0" fontId="19" fillId="36" borderId="10" xfId="0" applyFont="1" applyFill="1" applyBorder="1" applyAlignment="1" applyProtection="1">
      <alignment horizontal="center" vertical="center"/>
      <protection locked="0"/>
    </xf>
    <xf numFmtId="9" fontId="6" fillId="50" borderId="10" xfId="103" applyFont="1" applyFill="1" applyBorder="1" applyAlignment="1" applyProtection="1">
      <alignment horizontal="center" vertical="center" wrapText="1"/>
      <protection locked="0"/>
    </xf>
    <xf numFmtId="9" fontId="6" fillId="48" borderId="10" xfId="103" applyFont="1" applyFill="1" applyBorder="1" applyAlignment="1" applyProtection="1">
      <alignment horizontal="center" vertical="center" wrapText="1"/>
      <protection locked="0"/>
    </xf>
    <xf numFmtId="9" fontId="6" fillId="15" borderId="10" xfId="103" applyFont="1" applyFill="1" applyBorder="1" applyAlignment="1" applyProtection="1">
      <alignment horizontal="center" vertical="center" wrapText="1"/>
      <protection locked="0"/>
    </xf>
    <xf numFmtId="9" fontId="6" fillId="51" borderId="10" xfId="103" applyFont="1" applyFill="1" applyBorder="1" applyAlignment="1" applyProtection="1">
      <alignment horizontal="center" vertical="center" wrapText="1"/>
      <protection locked="0"/>
    </xf>
    <xf numFmtId="9" fontId="6" fillId="52" borderId="10" xfId="103" applyFont="1" applyFill="1" applyBorder="1" applyAlignment="1" applyProtection="1">
      <alignment horizontal="center" vertical="center" wrapText="1"/>
      <protection locked="0"/>
    </xf>
    <xf numFmtId="9" fontId="6" fillId="18" borderId="10" xfId="0" applyNumberFormat="1" applyFont="1" applyFill="1" applyBorder="1" applyAlignment="1" applyProtection="1">
      <alignment horizontal="center" vertical="center"/>
      <protection locked="0"/>
    </xf>
    <xf numFmtId="0" fontId="6" fillId="13" borderId="10" xfId="0" applyFont="1" applyFill="1" applyBorder="1" applyAlignment="1" applyProtection="1">
      <alignment horizontal="center" vertical="center"/>
      <protection/>
    </xf>
    <xf numFmtId="0" fontId="6" fillId="13" borderId="10" xfId="0" applyFont="1" applyFill="1" applyBorder="1" applyAlignment="1" applyProtection="1">
      <alignment horizontal="center" vertical="center" wrapText="1"/>
      <protection/>
    </xf>
    <xf numFmtId="0" fontId="5" fillId="13" borderId="10" xfId="0" applyFont="1" applyFill="1" applyBorder="1" applyAlignment="1" applyProtection="1">
      <alignment horizontal="center" vertical="center" wrapText="1"/>
      <protection/>
    </xf>
    <xf numFmtId="49" fontId="6" fillId="13" borderId="10" xfId="0" applyNumberFormat="1" applyFont="1" applyFill="1" applyBorder="1" applyAlignment="1" applyProtection="1">
      <alignment horizontal="justify" vertical="center"/>
      <protection/>
    </xf>
    <xf numFmtId="9" fontId="6" fillId="13" borderId="10" xfId="0" applyNumberFormat="1" applyFont="1" applyFill="1" applyBorder="1" applyAlignment="1" applyProtection="1">
      <alignment horizontal="center" vertical="center" wrapText="1"/>
      <protection/>
    </xf>
    <xf numFmtId="0" fontId="3" fillId="13" borderId="10" xfId="0" applyFont="1" applyFill="1" applyBorder="1" applyAlignment="1" applyProtection="1">
      <alignment horizontal="center" vertical="center" wrapText="1"/>
      <protection/>
    </xf>
    <xf numFmtId="0" fontId="0" fillId="13" borderId="10" xfId="0"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xf>
    <xf numFmtId="0" fontId="6" fillId="7" borderId="10" xfId="0"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wrapText="1"/>
      <protection/>
    </xf>
    <xf numFmtId="49" fontId="6" fillId="7" borderId="10" xfId="0" applyNumberFormat="1" applyFont="1" applyFill="1" applyBorder="1" applyAlignment="1" applyProtection="1">
      <alignment horizontal="justify" vertical="center"/>
      <protection/>
    </xf>
    <xf numFmtId="9" fontId="6" fillId="7" borderId="10" xfId="0" applyNumberFormat="1" applyFont="1" applyFill="1" applyBorder="1" applyAlignment="1" applyProtection="1">
      <alignment horizontal="center" vertical="center" wrapText="1"/>
      <protection/>
    </xf>
    <xf numFmtId="0" fontId="3" fillId="7" borderId="10" xfId="0" applyFont="1" applyFill="1" applyBorder="1" applyAlignment="1" applyProtection="1">
      <alignment horizontal="center" vertical="center" wrapText="1"/>
      <protection/>
    </xf>
    <xf numFmtId="0" fontId="0" fillId="7" borderId="10" xfId="0" applyFill="1" applyBorder="1" applyAlignment="1" applyProtection="1">
      <alignment horizontal="center" vertical="center"/>
      <protection locked="0"/>
    </xf>
    <xf numFmtId="9" fontId="6" fillId="7" borderId="10" xfId="103" applyNumberFormat="1" applyFont="1" applyFill="1" applyBorder="1" applyAlignment="1" applyProtection="1">
      <alignment horizontal="center" vertical="center" wrapText="1"/>
      <protection/>
    </xf>
    <xf numFmtId="9" fontId="6" fillId="7" borderId="10" xfId="103" applyFont="1" applyFill="1" applyBorder="1" applyAlignment="1" applyProtection="1">
      <alignment horizontal="center" vertical="center" wrapText="1"/>
      <protection/>
    </xf>
    <xf numFmtId="0" fontId="0" fillId="7" borderId="10" xfId="0" applyNumberForma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wrapText="1"/>
      <protection/>
    </xf>
    <xf numFmtId="0" fontId="5" fillId="7" borderId="12" xfId="0" applyFont="1" applyFill="1" applyBorder="1" applyAlignment="1" applyProtection="1">
      <alignment horizontal="center" vertical="center" wrapText="1"/>
      <protection/>
    </xf>
    <xf numFmtId="9" fontId="12" fillId="7" borderId="12" xfId="103" applyFont="1" applyFill="1" applyBorder="1" applyAlignment="1" applyProtection="1">
      <alignment horizontal="center" vertical="center" wrapText="1"/>
      <protection/>
    </xf>
    <xf numFmtId="9" fontId="6" fillId="7" borderId="10" xfId="103" applyFont="1" applyFill="1" applyBorder="1" applyAlignment="1" applyProtection="1">
      <alignment horizontal="center" vertical="center" wrapText="1"/>
      <protection locked="0"/>
    </xf>
    <xf numFmtId="0" fontId="4" fillId="7" borderId="11" xfId="88" applyFont="1" applyFill="1" applyBorder="1" applyAlignment="1" applyProtection="1">
      <alignment horizontal="justify" vertical="center"/>
      <protection locked="0"/>
    </xf>
    <xf numFmtId="0" fontId="28" fillId="7" borderId="10" xfId="88" applyFont="1" applyFill="1" applyBorder="1" applyAlignment="1" applyProtection="1">
      <alignment horizontal="justify" vertical="center"/>
      <protection locked="0"/>
    </xf>
    <xf numFmtId="0" fontId="28" fillId="7" borderId="10" xfId="88" applyFont="1" applyFill="1" applyBorder="1" applyAlignment="1" applyProtection="1">
      <alignment horizontal="center" vertical="center" wrapText="1"/>
      <protection locked="0"/>
    </xf>
    <xf numFmtId="0" fontId="6" fillId="15" borderId="10" xfId="0" applyFont="1" applyFill="1" applyBorder="1" applyAlignment="1" applyProtection="1">
      <alignment horizontal="center" vertical="center"/>
      <protection/>
    </xf>
    <xf numFmtId="0" fontId="6" fillId="15" borderId="10" xfId="0" applyFont="1" applyFill="1" applyBorder="1" applyAlignment="1" applyProtection="1">
      <alignment horizontal="center" vertical="center" wrapText="1"/>
      <protection/>
    </xf>
    <xf numFmtId="0" fontId="5" fillId="15" borderId="10" xfId="0" applyFont="1" applyFill="1" applyBorder="1" applyAlignment="1" applyProtection="1">
      <alignment horizontal="center" vertical="center" wrapText="1"/>
      <protection/>
    </xf>
    <xf numFmtId="49" fontId="6" fillId="15" borderId="10" xfId="0" applyNumberFormat="1" applyFont="1" applyFill="1" applyBorder="1" applyAlignment="1" applyProtection="1">
      <alignment horizontal="justify" vertical="center"/>
      <protection/>
    </xf>
    <xf numFmtId="9" fontId="6" fillId="15" borderId="10" xfId="0" applyNumberFormat="1" applyFont="1" applyFill="1" applyBorder="1" applyAlignment="1" applyProtection="1">
      <alignment horizontal="center" vertical="center"/>
      <protection/>
    </xf>
    <xf numFmtId="0" fontId="3" fillId="15" borderId="10" xfId="0" applyFont="1" applyFill="1" applyBorder="1" applyAlignment="1" applyProtection="1">
      <alignment horizontal="center" vertical="center" wrapText="1"/>
      <protection/>
    </xf>
    <xf numFmtId="0" fontId="6" fillId="11" borderId="10" xfId="0" applyFont="1" applyFill="1" applyBorder="1" applyAlignment="1" applyProtection="1">
      <alignment horizontal="center" vertical="center"/>
      <protection/>
    </xf>
    <xf numFmtId="0" fontId="6" fillId="11" borderId="10" xfId="0" applyFont="1" applyFill="1" applyBorder="1" applyAlignment="1" applyProtection="1">
      <alignment horizontal="center" vertical="center" wrapText="1"/>
      <protection/>
    </xf>
    <xf numFmtId="0" fontId="0" fillId="11" borderId="10" xfId="0" applyFill="1" applyBorder="1" applyAlignment="1" applyProtection="1">
      <alignment horizontal="center" vertical="center"/>
      <protection/>
    </xf>
    <xf numFmtId="0" fontId="5" fillId="11" borderId="10" xfId="0" applyFont="1" applyFill="1" applyBorder="1" applyAlignment="1" applyProtection="1">
      <alignment horizontal="center" vertical="center" wrapText="1"/>
      <protection/>
    </xf>
    <xf numFmtId="49" fontId="6" fillId="11" borderId="10" xfId="0" applyNumberFormat="1" applyFont="1" applyFill="1" applyBorder="1" applyAlignment="1" applyProtection="1">
      <alignment horizontal="justify" vertical="center"/>
      <protection/>
    </xf>
    <xf numFmtId="9" fontId="6" fillId="11" borderId="10" xfId="0" applyNumberFormat="1" applyFont="1" applyFill="1" applyBorder="1" applyAlignment="1" applyProtection="1">
      <alignment horizontal="center" vertical="center"/>
      <protection/>
    </xf>
    <xf numFmtId="0" fontId="3" fillId="11" borderId="10" xfId="0" applyFont="1" applyFill="1" applyBorder="1" applyAlignment="1" applyProtection="1">
      <alignment horizontal="center" vertical="center" wrapText="1"/>
      <protection/>
    </xf>
    <xf numFmtId="0" fontId="0" fillId="11" borderId="10" xfId="0" applyFill="1" applyBorder="1" applyAlignment="1" applyProtection="1">
      <alignment horizontal="center" vertical="center"/>
      <protection locked="0"/>
    </xf>
    <xf numFmtId="9" fontId="6" fillId="11" borderId="10" xfId="103" applyFont="1" applyFill="1" applyBorder="1" applyAlignment="1" applyProtection="1">
      <alignment horizontal="center" vertical="center" wrapText="1"/>
      <protection locked="0"/>
    </xf>
    <xf numFmtId="0" fontId="6" fillId="11" borderId="10" xfId="0" applyFont="1" applyFill="1" applyBorder="1" applyAlignment="1" applyProtection="1">
      <alignment horizontal="left" vertical="center" wrapText="1"/>
      <protection/>
    </xf>
    <xf numFmtId="9" fontId="6" fillId="11" borderId="10" xfId="0" applyNumberFormat="1" applyFont="1" applyFill="1" applyBorder="1" applyAlignment="1" applyProtection="1">
      <alignment horizontal="center" vertical="center" wrapText="1"/>
      <protection/>
    </xf>
    <xf numFmtId="0" fontId="4" fillId="11" borderId="11" xfId="88" applyFont="1" applyFill="1" applyBorder="1" applyAlignment="1" applyProtection="1">
      <alignment horizontal="justify" vertical="center"/>
      <protection locked="0"/>
    </xf>
    <xf numFmtId="0" fontId="28" fillId="11" borderId="10" xfId="88" applyFont="1" applyFill="1" applyBorder="1" applyAlignment="1" applyProtection="1">
      <alignment horizontal="justify" vertical="center" wrapText="1"/>
      <protection locked="0"/>
    </xf>
    <xf numFmtId="0" fontId="28" fillId="11" borderId="10" xfId="88" applyFont="1" applyFill="1" applyBorder="1" applyAlignment="1" applyProtection="1">
      <alignment horizontal="center" vertical="center" wrapText="1"/>
      <protection locked="0"/>
    </xf>
    <xf numFmtId="0" fontId="4" fillId="11" borderId="11" xfId="88" applyFont="1" applyFill="1" applyBorder="1" applyAlignment="1" applyProtection="1">
      <alignment horizontal="justify" vertical="center" wrapText="1"/>
      <protection locked="0"/>
    </xf>
    <xf numFmtId="0" fontId="6" fillId="51" borderId="10" xfId="0" applyFont="1" applyFill="1" applyBorder="1" applyAlignment="1" applyProtection="1">
      <alignment horizontal="center" vertical="center"/>
      <protection/>
    </xf>
    <xf numFmtId="0" fontId="6" fillId="51" borderId="10" xfId="0" applyFont="1" applyFill="1" applyBorder="1" applyAlignment="1" applyProtection="1">
      <alignment horizontal="center" vertical="center" wrapText="1"/>
      <protection/>
    </xf>
    <xf numFmtId="0" fontId="5" fillId="51" borderId="10" xfId="0" applyFont="1" applyFill="1" applyBorder="1" applyAlignment="1" applyProtection="1">
      <alignment horizontal="center" vertical="center" wrapText="1"/>
      <protection/>
    </xf>
    <xf numFmtId="49" fontId="6" fillId="51" borderId="10" xfId="0" applyNumberFormat="1" applyFont="1" applyFill="1" applyBorder="1" applyAlignment="1" applyProtection="1">
      <alignment horizontal="justify" vertical="center"/>
      <protection/>
    </xf>
    <xf numFmtId="9" fontId="6" fillId="51" borderId="10" xfId="0" applyNumberFormat="1" applyFont="1" applyFill="1" applyBorder="1" applyAlignment="1" applyProtection="1">
      <alignment horizontal="center" vertical="center" wrapText="1"/>
      <protection/>
    </xf>
    <xf numFmtId="0" fontId="3" fillId="51" borderId="10" xfId="0" applyFont="1" applyFill="1" applyBorder="1" applyAlignment="1" applyProtection="1">
      <alignment horizontal="center" vertical="center" wrapText="1"/>
      <protection/>
    </xf>
    <xf numFmtId="0" fontId="0" fillId="51" borderId="10" xfId="0" applyFill="1" applyBorder="1" applyAlignment="1" applyProtection="1">
      <alignment horizontal="center" vertical="center"/>
      <protection locked="0"/>
    </xf>
    <xf numFmtId="0" fontId="4" fillId="51" borderId="11" xfId="88" applyFont="1" applyFill="1" applyBorder="1" applyAlignment="1" applyProtection="1">
      <alignment horizontal="justify" vertical="center" wrapText="1"/>
      <protection locked="0"/>
    </xf>
    <xf numFmtId="0" fontId="28" fillId="51" borderId="11" xfId="88" applyFont="1" applyFill="1" applyBorder="1" applyAlignment="1" applyProtection="1">
      <alignment horizontal="justify" vertical="center" wrapText="1"/>
      <protection locked="0"/>
    </xf>
    <xf numFmtId="0" fontId="28" fillId="51" borderId="10" xfId="88" applyFont="1" applyFill="1" applyBorder="1" applyAlignment="1" applyProtection="1">
      <alignment horizontal="center" vertical="center" wrapText="1"/>
      <protection locked="0"/>
    </xf>
    <xf numFmtId="0" fontId="6" fillId="48" borderId="10" xfId="0" applyFont="1" applyFill="1" applyBorder="1" applyAlignment="1" applyProtection="1">
      <alignment horizontal="center" vertical="center"/>
      <protection/>
    </xf>
    <xf numFmtId="0" fontId="6" fillId="48" borderId="10" xfId="0" applyFont="1" applyFill="1" applyBorder="1" applyAlignment="1" applyProtection="1">
      <alignment horizontal="center" vertical="center" wrapText="1"/>
      <protection/>
    </xf>
    <xf numFmtId="0" fontId="5" fillId="48" borderId="10" xfId="0" applyFont="1" applyFill="1" applyBorder="1" applyAlignment="1" applyProtection="1">
      <alignment horizontal="center" vertical="center" wrapText="1"/>
      <protection/>
    </xf>
    <xf numFmtId="49" fontId="6" fillId="48" borderId="10" xfId="0" applyNumberFormat="1" applyFont="1" applyFill="1" applyBorder="1" applyAlignment="1" applyProtection="1">
      <alignment horizontal="justify" vertical="center"/>
      <protection/>
    </xf>
    <xf numFmtId="9" fontId="6" fillId="48" borderId="10" xfId="0" applyNumberFormat="1"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3" fontId="0" fillId="15" borderId="10" xfId="0" applyNumberFormat="1" applyFill="1" applyBorder="1" applyAlignment="1" applyProtection="1">
      <alignment horizontal="center" vertical="center"/>
      <protection locked="0"/>
    </xf>
    <xf numFmtId="0" fontId="4" fillId="15" borderId="11" xfId="0" applyNumberFormat="1" applyFont="1" applyFill="1" applyBorder="1" applyAlignment="1" applyProtection="1">
      <alignment horizontal="justify" vertical="center" wrapText="1"/>
      <protection locked="0"/>
    </xf>
    <xf numFmtId="0" fontId="28" fillId="15" borderId="10" xfId="88" applyFont="1" applyFill="1" applyBorder="1" applyAlignment="1" applyProtection="1">
      <alignment horizontal="center" vertical="center" wrapText="1"/>
      <protection locked="0"/>
    </xf>
    <xf numFmtId="49" fontId="6" fillId="13" borderId="10" xfId="0" applyNumberFormat="1" applyFont="1" applyFill="1" applyBorder="1" applyAlignment="1" applyProtection="1">
      <alignment horizontal="left" vertical="center" wrapText="1"/>
      <protection/>
    </xf>
    <xf numFmtId="0" fontId="19" fillId="13" borderId="10" xfId="0" applyFont="1" applyFill="1" applyBorder="1" applyAlignment="1" applyProtection="1">
      <alignment horizontal="center" vertical="center"/>
      <protection locked="0"/>
    </xf>
    <xf numFmtId="9" fontId="6" fillId="13" borderId="10" xfId="103" applyFont="1" applyFill="1" applyBorder="1" applyAlignment="1" applyProtection="1">
      <alignment horizontal="center" vertical="center" wrapText="1"/>
      <protection locked="0"/>
    </xf>
    <xf numFmtId="0" fontId="4" fillId="13" borderId="11" xfId="88" applyFont="1" applyFill="1" applyBorder="1" applyAlignment="1" applyProtection="1">
      <alignment horizontal="justify" vertical="center"/>
      <protection locked="0"/>
    </xf>
    <xf numFmtId="0" fontId="28" fillId="13" borderId="11" xfId="88" applyFont="1" applyFill="1" applyBorder="1" applyAlignment="1" applyProtection="1">
      <alignment horizontal="justify" vertical="center"/>
      <protection locked="0"/>
    </xf>
    <xf numFmtId="0" fontId="28" fillId="13" borderId="10" xfId="88" applyFont="1" applyFill="1" applyBorder="1" applyAlignment="1" applyProtection="1">
      <alignment horizontal="center" vertical="center" wrapText="1"/>
      <protection locked="0"/>
    </xf>
    <xf numFmtId="0" fontId="4" fillId="13" borderId="11" xfId="88" applyFont="1" applyFill="1" applyBorder="1" applyAlignment="1" applyProtection="1">
      <alignment horizontal="justify" vertical="center" wrapText="1"/>
      <protection locked="0"/>
    </xf>
    <xf numFmtId="0" fontId="28" fillId="13" borderId="11" xfId="88" applyFont="1" applyFill="1" applyBorder="1" applyAlignment="1" applyProtection="1">
      <alignment horizontal="justify" vertical="center" wrapText="1"/>
      <protection locked="0"/>
    </xf>
    <xf numFmtId="0" fontId="6" fillId="40" borderId="10" xfId="0" applyFont="1" applyFill="1" applyBorder="1" applyAlignment="1" applyProtection="1">
      <alignment horizontal="center" vertical="center" wrapText="1"/>
      <protection locked="0"/>
    </xf>
    <xf numFmtId="9" fontId="6" fillId="40" borderId="10" xfId="103" applyFont="1" applyFill="1" applyBorder="1" applyAlignment="1" applyProtection="1">
      <alignment horizontal="center" vertical="center" wrapText="1"/>
      <protection locked="0"/>
    </xf>
    <xf numFmtId="0" fontId="4" fillId="51" borderId="10" xfId="0" applyFont="1" applyFill="1" applyBorder="1" applyAlignment="1" applyProtection="1">
      <alignment horizontal="center" vertical="center" wrapText="1"/>
      <protection/>
    </xf>
    <xf numFmtId="0" fontId="6" fillId="51" borderId="10" xfId="0" applyFont="1" applyFill="1" applyBorder="1" applyAlignment="1" applyProtection="1">
      <alignment horizontal="justify" vertical="center" wrapText="1"/>
      <protection/>
    </xf>
    <xf numFmtId="0" fontId="14" fillId="51" borderId="10" xfId="0" applyFont="1" applyFill="1" applyBorder="1" applyAlignment="1" applyProtection="1">
      <alignment horizontal="center" vertical="center" wrapText="1"/>
      <protection/>
    </xf>
    <xf numFmtId="0" fontId="15" fillId="51" borderId="10" xfId="0" applyFont="1" applyFill="1" applyBorder="1" applyAlignment="1" applyProtection="1">
      <alignment horizontal="center" vertical="center" wrapText="1"/>
      <protection/>
    </xf>
    <xf numFmtId="0" fontId="26" fillId="51" borderId="10" xfId="88" applyNumberFormat="1" applyFont="1" applyFill="1" applyBorder="1" applyAlignment="1" applyProtection="1">
      <alignment horizontal="justify" vertical="center"/>
      <protection locked="0"/>
    </xf>
    <xf numFmtId="0" fontId="4" fillId="51" borderId="11" xfId="88" applyFont="1" applyFill="1" applyBorder="1" applyAlignment="1" applyProtection="1">
      <alignment horizontal="justify" vertical="center"/>
      <protection locked="0"/>
    </xf>
    <xf numFmtId="0" fontId="6" fillId="11" borderId="10" xfId="72" applyFont="1" applyFill="1" applyBorder="1" applyAlignment="1" applyProtection="1">
      <alignment horizontal="center" vertical="center"/>
      <protection/>
    </xf>
    <xf numFmtId="0" fontId="4" fillId="11" borderId="10" xfId="72" applyFont="1" applyFill="1" applyBorder="1" applyAlignment="1" applyProtection="1">
      <alignment horizontal="center" vertical="center" wrapText="1"/>
      <protection/>
    </xf>
    <xf numFmtId="0" fontId="6" fillId="11" borderId="10" xfId="72" applyFont="1" applyFill="1" applyBorder="1" applyAlignment="1" applyProtection="1">
      <alignment horizontal="center" vertical="center" wrapText="1"/>
      <protection/>
    </xf>
    <xf numFmtId="0" fontId="17" fillId="11" borderId="10" xfId="0" applyFont="1" applyFill="1" applyBorder="1" applyAlignment="1" applyProtection="1">
      <alignment horizontal="center" vertical="center"/>
      <protection locked="0"/>
    </xf>
    <xf numFmtId="0" fontId="26" fillId="11" borderId="13" xfId="0" applyFont="1" applyFill="1" applyBorder="1" applyAlignment="1" applyProtection="1">
      <alignment wrapText="1"/>
      <protection locked="0"/>
    </xf>
    <xf numFmtId="0" fontId="26" fillId="11" borderId="13" xfId="0" applyFont="1" applyFill="1" applyBorder="1" applyAlignment="1" applyProtection="1">
      <alignment horizontal="justify" vertical="center" wrapText="1"/>
      <protection locked="0"/>
    </xf>
    <xf numFmtId="0" fontId="28" fillId="11" borderId="10" xfId="0" applyFont="1" applyFill="1" applyBorder="1" applyAlignment="1" applyProtection="1">
      <alignment horizontal="center" vertical="center" wrapText="1"/>
      <protection locked="0"/>
    </xf>
    <xf numFmtId="0" fontId="6" fillId="50" borderId="10" xfId="67" applyFont="1" applyFill="1" applyBorder="1" applyAlignment="1" applyProtection="1">
      <alignment horizontal="center" vertical="center"/>
      <protection/>
    </xf>
    <xf numFmtId="0" fontId="4" fillId="50" borderId="10" xfId="67" applyFont="1" applyFill="1" applyBorder="1" applyAlignment="1" applyProtection="1">
      <alignment horizontal="center" vertical="center" wrapText="1"/>
      <protection/>
    </xf>
    <xf numFmtId="0" fontId="6" fillId="50" borderId="10" xfId="71" applyFont="1" applyFill="1" applyBorder="1" applyAlignment="1" applyProtection="1">
      <alignment horizontal="center" vertical="center"/>
      <protection/>
    </xf>
    <xf numFmtId="0" fontId="6" fillId="50" borderId="10" xfId="94" applyFont="1" applyFill="1" applyBorder="1" applyAlignment="1" applyProtection="1">
      <alignment horizontal="center" vertical="center" wrapText="1"/>
      <protection/>
    </xf>
    <xf numFmtId="0" fontId="5" fillId="50" borderId="10" xfId="68" applyFont="1" applyFill="1" applyBorder="1" applyAlignment="1" applyProtection="1">
      <alignment horizontal="center" vertical="center" wrapText="1"/>
      <protection/>
    </xf>
    <xf numFmtId="49" fontId="11" fillId="50" borderId="10" xfId="68" applyNumberFormat="1" applyFont="1" applyFill="1" applyBorder="1" applyAlignment="1" applyProtection="1">
      <alignment horizontal="justify" vertical="center"/>
      <protection/>
    </xf>
    <xf numFmtId="0" fontId="11" fillId="50" borderId="10" xfId="68" applyFont="1" applyFill="1" applyBorder="1" applyAlignment="1" applyProtection="1">
      <alignment horizontal="center" vertical="center" wrapText="1"/>
      <protection/>
    </xf>
    <xf numFmtId="9" fontId="11" fillId="50" borderId="10" xfId="68" applyNumberFormat="1" applyFont="1" applyFill="1" applyBorder="1" applyAlignment="1" applyProtection="1">
      <alignment horizontal="center" vertical="center" wrapText="1"/>
      <protection/>
    </xf>
    <xf numFmtId="0" fontId="3" fillId="50" borderId="10" xfId="0" applyFont="1" applyFill="1" applyBorder="1" applyAlignment="1" applyProtection="1">
      <alignment horizontal="center" vertical="center" wrapText="1"/>
      <protection/>
    </xf>
    <xf numFmtId="0" fontId="0" fillId="50" borderId="10" xfId="0" applyFill="1" applyBorder="1" applyAlignment="1" applyProtection="1">
      <alignment horizontal="center" vertical="center"/>
      <protection locked="0"/>
    </xf>
    <xf numFmtId="0" fontId="4" fillId="50" borderId="11" xfId="88" applyNumberFormat="1" applyFont="1" applyFill="1" applyBorder="1" applyAlignment="1" applyProtection="1">
      <alignment horizontal="justify" vertical="center"/>
      <protection locked="0"/>
    </xf>
    <xf numFmtId="0" fontId="28" fillId="50" borderId="10" xfId="89" applyNumberFormat="1" applyFont="1" applyFill="1" applyBorder="1" applyAlignment="1" applyProtection="1">
      <alignment horizontal="justify" vertical="center"/>
      <protection locked="0"/>
    </xf>
    <xf numFmtId="0" fontId="28" fillId="50" borderId="10" xfId="89" applyNumberFormat="1" applyFont="1" applyFill="1" applyBorder="1" applyAlignment="1" applyProtection="1">
      <alignment horizontal="center" vertical="center" wrapText="1"/>
      <protection locked="0"/>
    </xf>
    <xf numFmtId="0" fontId="28" fillId="50" borderId="11" xfId="89" applyNumberFormat="1" applyFont="1" applyFill="1" applyBorder="1" applyAlignment="1" applyProtection="1">
      <alignment horizontal="justify" vertical="center"/>
      <protection locked="0"/>
    </xf>
    <xf numFmtId="0" fontId="6" fillId="53" borderId="10" xfId="90" applyFont="1" applyFill="1" applyBorder="1" applyAlignment="1" applyProtection="1">
      <alignment horizontal="center" vertical="center" wrapText="1"/>
      <protection/>
    </xf>
    <xf numFmtId="0" fontId="4" fillId="53" borderId="10" xfId="93" applyFont="1" applyFill="1" applyBorder="1" applyAlignment="1" applyProtection="1">
      <alignment horizontal="center" vertical="center" wrapText="1"/>
      <protection/>
    </xf>
    <xf numFmtId="0" fontId="6" fillId="53" borderId="10" xfId="90" applyFont="1" applyFill="1" applyBorder="1" applyAlignment="1" applyProtection="1">
      <alignment horizontal="center" vertical="center"/>
      <protection/>
    </xf>
    <xf numFmtId="0" fontId="4" fillId="53" borderId="10" xfId="90" applyFont="1" applyFill="1" applyBorder="1" applyAlignment="1" applyProtection="1">
      <alignment horizontal="center" vertical="center" wrapText="1"/>
      <protection/>
    </xf>
    <xf numFmtId="0" fontId="4" fillId="53" borderId="10" xfId="94" applyFont="1" applyFill="1" applyBorder="1" applyAlignment="1" applyProtection="1">
      <alignment horizontal="center" vertical="center" wrapText="1"/>
      <protection/>
    </xf>
    <xf numFmtId="0" fontId="12" fillId="53" borderId="10" xfId="91" applyFont="1" applyFill="1" applyBorder="1" applyAlignment="1" applyProtection="1">
      <alignment horizontal="center" vertical="center"/>
      <protection/>
    </xf>
    <xf numFmtId="0" fontId="15" fillId="53" borderId="10" xfId="91" applyFont="1" applyFill="1" applyBorder="1" applyAlignment="1" applyProtection="1">
      <alignment horizontal="center" vertical="center" wrapText="1"/>
      <protection/>
    </xf>
    <xf numFmtId="0" fontId="11" fillId="53" borderId="10" xfId="94" applyFont="1" applyFill="1" applyBorder="1" applyAlignment="1" applyProtection="1">
      <alignment horizontal="center" vertical="center" wrapText="1"/>
      <protection/>
    </xf>
    <xf numFmtId="0" fontId="13" fillId="53" borderId="10" xfId="91" applyFont="1" applyFill="1" applyBorder="1" applyAlignment="1" applyProtection="1">
      <alignment horizontal="center" vertical="center" wrapText="1"/>
      <protection/>
    </xf>
    <xf numFmtId="49" fontId="6" fillId="53" borderId="10" xfId="91" applyNumberFormat="1" applyFont="1" applyFill="1" applyBorder="1" applyAlignment="1" applyProtection="1">
      <alignment horizontal="center" vertical="center" wrapText="1"/>
      <protection/>
    </xf>
    <xf numFmtId="0" fontId="3" fillId="53" borderId="10" xfId="0" applyFont="1" applyFill="1" applyBorder="1" applyAlignment="1" applyProtection="1">
      <alignment horizontal="center" vertical="center" wrapText="1"/>
      <protection/>
    </xf>
    <xf numFmtId="0" fontId="0" fillId="53" borderId="10" xfId="0" applyFill="1" applyBorder="1" applyAlignment="1" applyProtection="1">
      <alignment horizontal="center" vertical="center"/>
      <protection locked="0"/>
    </xf>
    <xf numFmtId="9" fontId="6" fillId="53" borderId="10" xfId="103" applyFont="1" applyFill="1" applyBorder="1" applyAlignment="1" applyProtection="1">
      <alignment horizontal="center" vertical="center" wrapText="1"/>
      <protection locked="0"/>
    </xf>
    <xf numFmtId="0" fontId="6" fillId="53" borderId="10" xfId="93" applyFont="1" applyFill="1" applyBorder="1" applyAlignment="1" applyProtection="1">
      <alignment horizontal="center" vertical="center"/>
      <protection/>
    </xf>
    <xf numFmtId="0" fontId="6" fillId="53" borderId="10" xfId="94" applyFont="1" applyFill="1" applyBorder="1" applyAlignment="1" applyProtection="1">
      <alignment horizontal="center" vertical="center" wrapText="1"/>
      <protection/>
    </xf>
    <xf numFmtId="0" fontId="5" fillId="53" borderId="10" xfId="94" applyFont="1" applyFill="1" applyBorder="1" applyAlignment="1" applyProtection="1">
      <alignment horizontal="center" vertical="center" wrapText="1"/>
      <protection/>
    </xf>
    <xf numFmtId="9" fontId="11" fillId="53" borderId="10" xfId="94" applyNumberFormat="1" applyFont="1" applyFill="1" applyBorder="1" applyAlignment="1" applyProtection="1">
      <alignment horizontal="center" vertical="center" wrapText="1"/>
      <protection/>
    </xf>
    <xf numFmtId="0" fontId="6" fillId="53" borderId="14" xfId="0" applyFont="1" applyFill="1" applyBorder="1" applyAlignment="1" applyProtection="1">
      <alignment horizontal="center" vertical="center"/>
      <protection locked="0"/>
    </xf>
    <xf numFmtId="49" fontId="6" fillId="53" borderId="11" xfId="0" applyNumberFormat="1" applyFont="1" applyFill="1" applyBorder="1" applyAlignment="1" applyProtection="1">
      <alignment horizontal="justify" vertical="center" wrapText="1"/>
      <protection locked="0"/>
    </xf>
    <xf numFmtId="0" fontId="28" fillId="53" borderId="10" xfId="88" applyFont="1" applyFill="1" applyBorder="1" applyAlignment="1" applyProtection="1">
      <alignment horizontal="center" vertical="center" wrapText="1"/>
      <protection locked="0"/>
    </xf>
    <xf numFmtId="0" fontId="6" fillId="53" borderId="15" xfId="0" applyNumberFormat="1" applyFont="1" applyFill="1" applyBorder="1" applyAlignment="1" applyProtection="1">
      <alignment horizontal="justify" vertical="center" wrapText="1"/>
      <protection locked="0"/>
    </xf>
    <xf numFmtId="0" fontId="28" fillId="53" borderId="10" xfId="0" applyFont="1" applyFill="1" applyBorder="1" applyAlignment="1" applyProtection="1">
      <alignment horizontal="justify" vertical="center" wrapText="1"/>
      <protection locked="0"/>
    </xf>
    <xf numFmtId="0" fontId="6" fillId="52" borderId="10" xfId="90" applyFont="1" applyFill="1" applyBorder="1" applyAlignment="1" applyProtection="1">
      <alignment horizontal="center" vertical="center"/>
      <protection/>
    </xf>
    <xf numFmtId="0" fontId="4" fillId="52" borderId="10" xfId="90" applyFont="1" applyFill="1" applyBorder="1" applyAlignment="1" applyProtection="1">
      <alignment horizontal="justify" vertical="center" wrapText="1"/>
      <protection/>
    </xf>
    <xf numFmtId="0" fontId="4" fillId="52" borderId="10" xfId="90" applyFont="1" applyFill="1" applyBorder="1" applyAlignment="1" applyProtection="1">
      <alignment horizontal="center" vertical="center" wrapText="1"/>
      <protection/>
    </xf>
    <xf numFmtId="0" fontId="4" fillId="52" borderId="10" xfId="91" applyFont="1" applyFill="1" applyBorder="1" applyAlignment="1" applyProtection="1">
      <alignment horizontal="center" vertical="center"/>
      <protection/>
    </xf>
    <xf numFmtId="0" fontId="6" fillId="52" borderId="10" xfId="91" applyFont="1" applyFill="1" applyBorder="1" applyAlignment="1" applyProtection="1">
      <alignment horizontal="center" vertical="center"/>
      <protection/>
    </xf>
    <xf numFmtId="0" fontId="5" fillId="52" borderId="10" xfId="91" applyFont="1" applyFill="1" applyBorder="1" applyAlignment="1" applyProtection="1">
      <alignment horizontal="center" vertical="center" wrapText="1"/>
      <protection/>
    </xf>
    <xf numFmtId="49" fontId="11" fillId="52" borderId="10" xfId="91" applyNumberFormat="1" applyFont="1" applyFill="1" applyBorder="1" applyAlignment="1" applyProtection="1">
      <alignment horizontal="justify" vertical="center"/>
      <protection/>
    </xf>
    <xf numFmtId="0" fontId="11" fillId="52" borderId="10" xfId="91" applyFont="1" applyFill="1" applyBorder="1" applyAlignment="1" applyProtection="1">
      <alignment horizontal="center" vertical="center" wrapText="1"/>
      <protection/>
    </xf>
    <xf numFmtId="49" fontId="6" fillId="52" borderId="10" xfId="91" applyNumberFormat="1" applyFont="1" applyFill="1" applyBorder="1" applyAlignment="1" applyProtection="1">
      <alignment horizontal="center" vertical="center" wrapText="1"/>
      <protection/>
    </xf>
    <xf numFmtId="0" fontId="3" fillId="52" borderId="10" xfId="0" applyFont="1" applyFill="1" applyBorder="1" applyAlignment="1" applyProtection="1">
      <alignment horizontal="center" vertical="center" wrapText="1"/>
      <protection/>
    </xf>
    <xf numFmtId="0" fontId="11" fillId="52" borderId="10" xfId="91" applyFont="1" applyFill="1" applyBorder="1" applyAlignment="1" applyProtection="1">
      <alignment horizontal="center" vertical="center" wrapText="1"/>
      <protection locked="0"/>
    </xf>
    <xf numFmtId="0" fontId="6" fillId="52" borderId="10" xfId="90" applyFont="1" applyFill="1" applyBorder="1" applyAlignment="1" applyProtection="1">
      <alignment horizontal="center" vertical="center" wrapText="1"/>
      <protection/>
    </xf>
    <xf numFmtId="0" fontId="12" fillId="52" borderId="10" xfId="91" applyFont="1" applyFill="1" applyBorder="1" applyAlignment="1" applyProtection="1">
      <alignment horizontal="center" vertical="center"/>
      <protection/>
    </xf>
    <xf numFmtId="0" fontId="13" fillId="52" borderId="10" xfId="91" applyFont="1" applyFill="1" applyBorder="1" applyAlignment="1" applyProtection="1">
      <alignment horizontal="center" vertical="center" wrapText="1"/>
      <protection/>
    </xf>
    <xf numFmtId="0" fontId="14" fillId="52" borderId="10" xfId="91" applyFont="1" applyFill="1" applyBorder="1" applyAlignment="1" applyProtection="1">
      <alignment horizontal="center" vertical="center"/>
      <protection/>
    </xf>
    <xf numFmtId="0" fontId="15" fillId="52" borderId="10" xfId="91" applyFont="1" applyFill="1" applyBorder="1" applyAlignment="1" applyProtection="1">
      <alignment horizontal="center" vertical="center" wrapText="1"/>
      <protection/>
    </xf>
    <xf numFmtId="49" fontId="13" fillId="52" borderId="10" xfId="91" applyNumberFormat="1" applyFont="1" applyFill="1" applyBorder="1" applyAlignment="1" applyProtection="1">
      <alignment horizontal="justify" vertical="center"/>
      <protection/>
    </xf>
    <xf numFmtId="0" fontId="11" fillId="52" borderId="11" xfId="88" applyFont="1" applyFill="1" applyBorder="1" applyAlignment="1" applyProtection="1">
      <alignment horizontal="justify" vertical="center"/>
      <protection locked="0"/>
    </xf>
    <xf numFmtId="0" fontId="28" fillId="52" borderId="10" xfId="88" applyFont="1" applyFill="1" applyBorder="1" applyAlignment="1" applyProtection="1">
      <alignment horizontal="justify" vertical="center"/>
      <protection locked="0"/>
    </xf>
    <xf numFmtId="0" fontId="28" fillId="52" borderId="10" xfId="88" applyFont="1" applyFill="1" applyBorder="1" applyAlignment="1" applyProtection="1">
      <alignment horizontal="center" vertical="center" wrapText="1"/>
      <protection locked="0"/>
    </xf>
    <xf numFmtId="0" fontId="4" fillId="52" borderId="11" xfId="88" applyFont="1" applyFill="1" applyBorder="1" applyAlignment="1" applyProtection="1">
      <alignment horizontal="justify" vertical="center"/>
      <protection locked="0"/>
    </xf>
    <xf numFmtId="0" fontId="71" fillId="52" borderId="11" xfId="88" applyFont="1" applyFill="1" applyBorder="1" applyAlignment="1" applyProtection="1">
      <alignment horizontal="justify" vertical="center"/>
      <protection locked="0"/>
    </xf>
    <xf numFmtId="0" fontId="72" fillId="52" borderId="11" xfId="88" applyFont="1" applyFill="1" applyBorder="1" applyAlignment="1" applyProtection="1">
      <alignment horizontal="justify" vertical="center"/>
      <protection locked="0"/>
    </xf>
    <xf numFmtId="0" fontId="73" fillId="10" borderId="10" xfId="0" applyFont="1" applyFill="1" applyBorder="1" applyAlignment="1" applyProtection="1">
      <alignment horizontal="center" vertical="center" wrapText="1"/>
      <protection locked="0"/>
    </xf>
    <xf numFmtId="0" fontId="7" fillId="47" borderId="10" xfId="73" applyFont="1" applyFill="1" applyBorder="1" applyAlignment="1" applyProtection="1">
      <alignment horizontal="center" vertical="center"/>
      <protection/>
    </xf>
    <xf numFmtId="0" fontId="8" fillId="47" borderId="10" xfId="73" applyFont="1" applyFill="1" applyBorder="1" applyAlignment="1" applyProtection="1">
      <alignment horizontal="center" vertical="center"/>
      <protection/>
    </xf>
    <xf numFmtId="0" fontId="5" fillId="51" borderId="10" xfId="0" applyFont="1" applyFill="1" applyBorder="1" applyAlignment="1" applyProtection="1">
      <alignment horizontal="center" vertical="center" wrapText="1"/>
      <protection/>
    </xf>
    <xf numFmtId="0" fontId="10" fillId="41" borderId="10" xfId="73" applyFont="1" applyFill="1" applyBorder="1" applyAlignment="1" applyProtection="1">
      <alignment horizontal="center" vertical="center"/>
      <protection/>
    </xf>
    <xf numFmtId="0" fontId="17" fillId="47" borderId="0" xfId="0" applyFont="1" applyFill="1" applyAlignment="1" applyProtection="1">
      <alignment horizontal="left"/>
      <protection/>
    </xf>
    <xf numFmtId="0" fontId="8" fillId="42" borderId="10" xfId="0" applyFont="1" applyFill="1" applyBorder="1" applyAlignment="1" applyProtection="1">
      <alignment horizontal="center" vertical="center" wrapText="1"/>
      <protection/>
    </xf>
    <xf numFmtId="0" fontId="8" fillId="43" borderId="10" xfId="0" applyFont="1" applyFill="1" applyBorder="1" applyAlignment="1" applyProtection="1">
      <alignment horizontal="center" vertical="center" wrapText="1"/>
      <protection/>
    </xf>
    <xf numFmtId="0" fontId="16" fillId="47" borderId="0" xfId="0" applyFont="1" applyFill="1" applyBorder="1" applyAlignment="1" applyProtection="1">
      <alignment horizontal="center"/>
      <protection/>
    </xf>
    <xf numFmtId="0" fontId="0" fillId="47" borderId="0" xfId="0" applyFill="1" applyBorder="1" applyAlignment="1" applyProtection="1">
      <alignment horizontal="center"/>
      <protection/>
    </xf>
    <xf numFmtId="0" fontId="8" fillId="33" borderId="10" xfId="0" applyFont="1" applyFill="1" applyBorder="1" applyAlignment="1" applyProtection="1">
      <alignment horizontal="center" vertical="center" wrapText="1"/>
      <protection/>
    </xf>
    <xf numFmtId="0" fontId="16" fillId="2" borderId="10" xfId="0" applyFont="1" applyFill="1" applyBorder="1" applyAlignment="1" applyProtection="1">
      <alignment horizontal="center"/>
      <protection/>
    </xf>
    <xf numFmtId="0" fontId="6" fillId="47" borderId="10" xfId="73" applyFont="1" applyFill="1" applyBorder="1" applyAlignment="1" applyProtection="1">
      <alignment horizontal="center" vertical="center"/>
      <protection/>
    </xf>
    <xf numFmtId="0" fontId="7" fillId="47" borderId="10" xfId="73" applyFont="1" applyFill="1" applyBorder="1" applyAlignment="1" applyProtection="1">
      <alignment horizontal="center" vertical="center"/>
      <protection/>
    </xf>
    <xf numFmtId="0" fontId="0" fillId="12" borderId="10" xfId="0" applyFill="1" applyBorder="1" applyAlignment="1">
      <alignment horizontal="center" wrapText="1"/>
    </xf>
    <xf numFmtId="0" fontId="0" fillId="54" borderId="10" xfId="0" applyFill="1" applyBorder="1" applyAlignment="1">
      <alignment horizontal="center"/>
    </xf>
    <xf numFmtId="0" fontId="0" fillId="55" borderId="10" xfId="0" applyFill="1" applyBorder="1" applyAlignment="1">
      <alignment horizontal="center" wrapText="1"/>
    </xf>
    <xf numFmtId="0" fontId="0" fillId="56" borderId="10" xfId="0" applyFill="1" applyBorder="1" applyAlignment="1">
      <alignment horizontal="center" wrapText="1"/>
    </xf>
    <xf numFmtId="0" fontId="0" fillId="12" borderId="10" xfId="0" applyFill="1" applyBorder="1" applyAlignment="1">
      <alignment horizontal="center"/>
    </xf>
    <xf numFmtId="0" fontId="0" fillId="57" borderId="10" xfId="0" applyFill="1" applyBorder="1" applyAlignment="1">
      <alignment horizontal="center"/>
    </xf>
    <xf numFmtId="0" fontId="0" fillId="58" borderId="0" xfId="0" applyFill="1" applyAlignment="1">
      <alignment horizontal="center"/>
    </xf>
    <xf numFmtId="0" fontId="0" fillId="57" borderId="10" xfId="0" applyFill="1" applyBorder="1" applyAlignment="1">
      <alignment horizontal="center" vertical="center"/>
    </xf>
    <xf numFmtId="0" fontId="0" fillId="59" borderId="10" xfId="0" applyFill="1" applyBorder="1" applyAlignment="1">
      <alignment horizontal="center"/>
    </xf>
    <xf numFmtId="0" fontId="0" fillId="48" borderId="10" xfId="0" applyFill="1" applyBorder="1" applyAlignment="1">
      <alignment horizontal="center"/>
    </xf>
    <xf numFmtId="0" fontId="0" fillId="38" borderId="10" xfId="0" applyFill="1" applyBorder="1" applyAlignment="1">
      <alignment horizontal="center"/>
    </xf>
    <xf numFmtId="0" fontId="0" fillId="11" borderId="12" xfId="0" applyFill="1" applyBorder="1" applyAlignment="1">
      <alignment horizontal="center" vertical="center" wrapText="1"/>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4 2" xfId="89"/>
    <cellStyle name="Normal 5" xfId="90"/>
    <cellStyle name="Normal 6" xfId="91"/>
    <cellStyle name="Normal 7" xfId="92"/>
    <cellStyle name="Normal 8" xfId="93"/>
    <cellStyle name="Normal 9" xfId="94"/>
    <cellStyle name="Notas" xfId="95"/>
    <cellStyle name="Percent" xfId="96"/>
    <cellStyle name="Porcentual 10" xfId="97"/>
    <cellStyle name="Porcentual 11" xfId="98"/>
    <cellStyle name="Porcentual 12" xfId="99"/>
    <cellStyle name="Porcentual 13" xfId="100"/>
    <cellStyle name="Porcentual 14" xfId="101"/>
    <cellStyle name="Porcentual 15" xfId="102"/>
    <cellStyle name="Porcentual 2" xfId="103"/>
    <cellStyle name="Porcentual 3" xfId="104"/>
    <cellStyle name="Porcentual 4" xfId="105"/>
    <cellStyle name="Porcentual 5" xfId="106"/>
    <cellStyle name="Porcentual 6" xfId="107"/>
    <cellStyle name="Porcentual 7" xfId="108"/>
    <cellStyle name="Porcentual 8" xfId="109"/>
    <cellStyle name="Porcentual 9" xfId="110"/>
    <cellStyle name="Salida" xfId="111"/>
    <cellStyle name="Texto de advertencia" xfId="112"/>
    <cellStyle name="Texto explicativo" xfId="113"/>
    <cellStyle name="Título" xfId="114"/>
    <cellStyle name="Título 2" xfId="115"/>
    <cellStyle name="Título 3" xfId="116"/>
    <cellStyle name="Total" xfId="117"/>
  </cellStyles>
  <dxfs count="35">
    <dxf>
      <fill>
        <patternFill>
          <bgColor rgb="FFFFFF00"/>
        </patternFill>
      </fill>
    </dxf>
    <dxf>
      <fill>
        <patternFill>
          <bgColor rgb="FF00FF00"/>
        </patternFill>
      </fill>
    </dxf>
    <dxf>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FF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123825"/>
          <a:ext cx="1704975" cy="933450"/>
        </a:xfrm>
        <a:prstGeom prst="rect">
          <a:avLst/>
        </a:prstGeom>
        <a:noFill/>
        <a:ln w="9525" cmpd="sng">
          <a:noFill/>
        </a:ln>
      </xdr:spPr>
    </xdr:pic>
    <xdr:clientData/>
  </xdr:twoCellAnchor>
  <xdr:twoCellAnchor>
    <xdr:from>
      <xdr:col>20</xdr:col>
      <xdr:colOff>2600325</xdr:colOff>
      <xdr:row>0</xdr:row>
      <xdr:rowOff>0</xdr:rowOff>
    </xdr:from>
    <xdr:to>
      <xdr:col>21</xdr:col>
      <xdr:colOff>2400300</xdr:colOff>
      <xdr:row>2</xdr:row>
      <xdr:rowOff>323850</xdr:rowOff>
    </xdr:to>
    <xdr:pic>
      <xdr:nvPicPr>
        <xdr:cNvPr id="2" name="Picture 267" descr="LOGOFPS1"/>
        <xdr:cNvPicPr preferRelativeResize="1">
          <a:picLocks noChangeAspect="1"/>
        </xdr:cNvPicPr>
      </xdr:nvPicPr>
      <xdr:blipFill>
        <a:blip r:embed="rId2"/>
        <a:stretch>
          <a:fillRect/>
        </a:stretch>
      </xdr:blipFill>
      <xdr:spPr>
        <a:xfrm>
          <a:off x="23793450" y="0"/>
          <a:ext cx="32385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7"/>
  <sheetViews>
    <sheetView tabSelected="1" zoomScale="60" zoomScaleNormal="60" zoomScalePageLayoutView="0" workbookViewId="0" topLeftCell="J1">
      <pane ySplit="7" topLeftCell="A8" activePane="bottomLeft" state="frozen"/>
      <selection pane="topLeft" activeCell="F1" sqref="F1"/>
      <selection pane="bottomLeft" activeCell="U47" sqref="U47"/>
    </sheetView>
  </sheetViews>
  <sheetFormatPr defaultColWidth="11.421875" defaultRowHeight="15"/>
  <cols>
    <col min="1" max="1" width="3.421875" style="28" customWidth="1"/>
    <col min="2" max="2" width="22.140625" style="28" customWidth="1"/>
    <col min="3" max="3" width="6.140625" style="28" customWidth="1"/>
    <col min="4" max="4" width="27.140625" style="28" customWidth="1"/>
    <col min="5" max="5" width="21.140625" style="28" customWidth="1"/>
    <col min="6" max="6" width="15.57421875" style="28" customWidth="1"/>
    <col min="7" max="7" width="9.8515625" style="28" customWidth="1"/>
    <col min="8" max="8" width="17.28125" style="28" customWidth="1"/>
    <col min="9" max="9" width="24.57421875" style="28" customWidth="1"/>
    <col min="10" max="10" width="13.7109375" style="28" customWidth="1"/>
    <col min="11" max="11" width="12.421875" style="28" customWidth="1"/>
    <col min="12" max="12" width="8.8515625" style="28" customWidth="1"/>
    <col min="13" max="13" width="20.421875" style="28" customWidth="1"/>
    <col min="14" max="14" width="11.8515625" style="28" customWidth="1"/>
    <col min="15" max="15" width="13.8515625" style="28" customWidth="1"/>
    <col min="16" max="16" width="17.7109375" style="28" customWidth="1"/>
    <col min="17" max="17" width="17.57421875" style="28" customWidth="1"/>
    <col min="18" max="18" width="15.8515625" style="28" customWidth="1"/>
    <col min="19" max="19" width="15.140625" style="28" customWidth="1"/>
    <col min="20" max="20" width="23.140625" style="28" customWidth="1"/>
    <col min="21" max="21" width="51.57421875" style="28" customWidth="1"/>
    <col min="22" max="22" width="62.28125" style="81" customWidth="1"/>
    <col min="23" max="23" width="17.140625" style="81" customWidth="1"/>
    <col min="24" max="24" width="11.421875" style="28" customWidth="1"/>
    <col min="25" max="25" width="11.57421875" style="28" bestFit="1" customWidth="1"/>
    <col min="26" max="16384" width="11.421875" style="28" customWidth="1"/>
  </cols>
  <sheetData>
    <row r="1" spans="1:23" ht="42.75" customHeight="1">
      <c r="A1" s="286"/>
      <c r="B1" s="286"/>
      <c r="C1" s="286"/>
      <c r="D1" s="287" t="s">
        <v>171</v>
      </c>
      <c r="E1" s="287"/>
      <c r="F1" s="287"/>
      <c r="G1" s="287"/>
      <c r="H1" s="287"/>
      <c r="I1" s="287"/>
      <c r="J1" s="287"/>
      <c r="K1" s="287"/>
      <c r="L1" s="287"/>
      <c r="M1" s="287"/>
      <c r="N1" s="287"/>
      <c r="O1" s="287"/>
      <c r="P1" s="287"/>
      <c r="Q1" s="287"/>
      <c r="R1" s="287"/>
      <c r="S1" s="287"/>
      <c r="T1" s="287"/>
      <c r="U1" s="275"/>
      <c r="V1" s="275"/>
      <c r="W1" s="275"/>
    </row>
    <row r="2" spans="1:23" ht="11.25" customHeight="1">
      <c r="A2" s="286"/>
      <c r="B2" s="286"/>
      <c r="C2" s="286"/>
      <c r="D2" s="275" t="s">
        <v>24</v>
      </c>
      <c r="E2" s="275"/>
      <c r="F2" s="275"/>
      <c r="G2" s="275"/>
      <c r="H2" s="275"/>
      <c r="I2" s="275"/>
      <c r="J2" s="275"/>
      <c r="K2" s="275"/>
      <c r="L2" s="275"/>
      <c r="M2" s="275"/>
      <c r="N2" s="275"/>
      <c r="O2" s="275"/>
      <c r="P2" s="275"/>
      <c r="Q2" s="275"/>
      <c r="R2" s="275"/>
      <c r="S2" s="275"/>
      <c r="T2" s="275"/>
      <c r="U2" s="275"/>
      <c r="V2" s="275"/>
      <c r="W2" s="275"/>
    </row>
    <row r="3" spans="1:23" ht="30" customHeight="1">
      <c r="A3" s="286"/>
      <c r="B3" s="286"/>
      <c r="C3" s="286"/>
      <c r="D3" s="275"/>
      <c r="E3" s="275"/>
      <c r="F3" s="275"/>
      <c r="G3" s="275"/>
      <c r="H3" s="275"/>
      <c r="I3" s="275"/>
      <c r="J3" s="275"/>
      <c r="K3" s="275"/>
      <c r="L3" s="275"/>
      <c r="M3" s="275"/>
      <c r="N3" s="275"/>
      <c r="O3" s="275"/>
      <c r="P3" s="275"/>
      <c r="Q3" s="275"/>
      <c r="R3" s="275"/>
      <c r="S3" s="275"/>
      <c r="T3" s="275"/>
      <c r="U3" s="275"/>
      <c r="V3" s="275"/>
      <c r="W3" s="275"/>
    </row>
    <row r="4" spans="1:23" ht="22.5" customHeight="1">
      <c r="A4" s="276" t="s">
        <v>169</v>
      </c>
      <c r="B4" s="276"/>
      <c r="C4" s="276"/>
      <c r="D4" s="276" t="s">
        <v>26</v>
      </c>
      <c r="E4" s="276"/>
      <c r="F4" s="276"/>
      <c r="G4" s="276"/>
      <c r="H4" s="276"/>
      <c r="I4" s="276"/>
      <c r="J4" s="276"/>
      <c r="K4" s="276"/>
      <c r="L4" s="276"/>
      <c r="M4" s="276" t="s">
        <v>170</v>
      </c>
      <c r="N4" s="276"/>
      <c r="O4" s="276"/>
      <c r="P4" s="276"/>
      <c r="Q4" s="276"/>
      <c r="R4" s="276"/>
      <c r="S4" s="276"/>
      <c r="T4" s="276"/>
      <c r="U4" s="276" t="s">
        <v>25</v>
      </c>
      <c r="V4" s="276"/>
      <c r="W4" s="276"/>
    </row>
    <row r="5" spans="1:23" ht="6.75" customHeight="1">
      <c r="A5" s="29"/>
      <c r="B5" s="29"/>
      <c r="C5" s="29"/>
      <c r="D5" s="29"/>
      <c r="E5" s="29"/>
      <c r="F5" s="29"/>
      <c r="G5" s="29"/>
      <c r="H5" s="29"/>
      <c r="I5" s="29"/>
      <c r="J5" s="29"/>
      <c r="K5" s="29"/>
      <c r="L5" s="29"/>
      <c r="M5" s="29"/>
      <c r="N5" s="29"/>
      <c r="O5" s="29"/>
      <c r="P5" s="29"/>
      <c r="Q5" s="29"/>
      <c r="R5" s="29"/>
      <c r="S5" s="29"/>
      <c r="T5" s="29"/>
      <c r="U5" s="278"/>
      <c r="V5" s="278"/>
      <c r="W5" s="278"/>
    </row>
    <row r="6" spans="1:23" ht="23.25" customHeight="1">
      <c r="A6" s="280" t="s">
        <v>0</v>
      </c>
      <c r="B6" s="280"/>
      <c r="C6" s="280"/>
      <c r="D6" s="280"/>
      <c r="E6" s="281" t="s">
        <v>1</v>
      </c>
      <c r="F6" s="281"/>
      <c r="G6" s="281"/>
      <c r="H6" s="281"/>
      <c r="I6" s="281"/>
      <c r="J6" s="281"/>
      <c r="K6" s="281"/>
      <c r="L6" s="281"/>
      <c r="M6" s="284" t="s">
        <v>2</v>
      </c>
      <c r="N6" s="284"/>
      <c r="O6" s="284"/>
      <c r="P6" s="284"/>
      <c r="Q6" s="277" t="s">
        <v>3</v>
      </c>
      <c r="R6" s="277"/>
      <c r="S6" s="277"/>
      <c r="T6" s="277"/>
      <c r="U6" s="277"/>
      <c r="V6" s="277"/>
      <c r="W6" s="277"/>
    </row>
    <row r="7" spans="1:23" ht="141.75" customHeight="1">
      <c r="A7" s="30" t="s">
        <v>4</v>
      </c>
      <c r="B7" s="30" t="s">
        <v>21</v>
      </c>
      <c r="C7" s="30" t="s">
        <v>4</v>
      </c>
      <c r="D7" s="30" t="s">
        <v>22</v>
      </c>
      <c r="E7" s="31" t="s">
        <v>23</v>
      </c>
      <c r="F7" s="31" t="s">
        <v>5</v>
      </c>
      <c r="G7" s="31" t="s">
        <v>6</v>
      </c>
      <c r="H7" s="31" t="s">
        <v>7</v>
      </c>
      <c r="I7" s="31" t="s">
        <v>8</v>
      </c>
      <c r="J7" s="31" t="s">
        <v>9</v>
      </c>
      <c r="K7" s="31" t="s">
        <v>10</v>
      </c>
      <c r="L7" s="31" t="s">
        <v>11</v>
      </c>
      <c r="M7" s="32" t="s">
        <v>12</v>
      </c>
      <c r="N7" s="33" t="s">
        <v>13</v>
      </c>
      <c r="O7" s="30" t="s">
        <v>14</v>
      </c>
      <c r="P7" s="34" t="s">
        <v>15</v>
      </c>
      <c r="Q7" s="35" t="s">
        <v>16</v>
      </c>
      <c r="R7" s="35" t="s">
        <v>17</v>
      </c>
      <c r="S7" s="36" t="s">
        <v>18</v>
      </c>
      <c r="T7" s="37" t="s">
        <v>19</v>
      </c>
      <c r="U7" s="14" t="s">
        <v>20</v>
      </c>
      <c r="V7" s="38" t="s">
        <v>251</v>
      </c>
      <c r="W7" s="38" t="s">
        <v>252</v>
      </c>
    </row>
    <row r="8" spans="1:23" ht="132.75" customHeight="1" hidden="1">
      <c r="A8" s="39">
        <v>6</v>
      </c>
      <c r="B8" s="40" t="s">
        <v>39</v>
      </c>
      <c r="C8" s="41">
        <v>6.2</v>
      </c>
      <c r="D8" s="40" t="s">
        <v>40</v>
      </c>
      <c r="E8" s="42" t="s">
        <v>32</v>
      </c>
      <c r="F8" s="42" t="s">
        <v>41</v>
      </c>
      <c r="G8" s="43" t="s">
        <v>42</v>
      </c>
      <c r="H8" s="44" t="s">
        <v>185</v>
      </c>
      <c r="I8" s="45" t="s">
        <v>43</v>
      </c>
      <c r="J8" s="46" t="s">
        <v>34</v>
      </c>
      <c r="K8" s="46" t="s">
        <v>38</v>
      </c>
      <c r="L8" s="47">
        <v>0.9</v>
      </c>
      <c r="M8" s="1" t="s">
        <v>27</v>
      </c>
      <c r="N8" s="1" t="s">
        <v>28</v>
      </c>
      <c r="O8" s="16" t="s">
        <v>29</v>
      </c>
      <c r="P8" s="1" t="s">
        <v>30</v>
      </c>
      <c r="Q8" s="83" t="s">
        <v>255</v>
      </c>
      <c r="R8" s="83" t="s">
        <v>255</v>
      </c>
      <c r="S8" s="83" t="s">
        <v>255</v>
      </c>
      <c r="T8" s="83" t="s">
        <v>255</v>
      </c>
      <c r="U8" s="83" t="s">
        <v>255</v>
      </c>
      <c r="V8" s="98" t="s">
        <v>292</v>
      </c>
      <c r="W8" s="99" t="s">
        <v>291</v>
      </c>
    </row>
    <row r="9" spans="1:23" ht="180" customHeight="1">
      <c r="A9" s="39">
        <v>6</v>
      </c>
      <c r="B9" s="40" t="s">
        <v>39</v>
      </c>
      <c r="C9" s="41">
        <v>6.1</v>
      </c>
      <c r="D9" s="40" t="s">
        <v>40</v>
      </c>
      <c r="E9" s="42" t="s">
        <v>32</v>
      </c>
      <c r="F9" s="42" t="s">
        <v>33</v>
      </c>
      <c r="G9" s="43" t="s">
        <v>186</v>
      </c>
      <c r="H9" s="44" t="s">
        <v>165</v>
      </c>
      <c r="I9" s="45" t="s">
        <v>187</v>
      </c>
      <c r="J9" s="46" t="s">
        <v>34</v>
      </c>
      <c r="K9" s="46" t="s">
        <v>38</v>
      </c>
      <c r="L9" s="47">
        <v>1</v>
      </c>
      <c r="M9" s="1" t="s">
        <v>27</v>
      </c>
      <c r="N9" s="1" t="s">
        <v>28</v>
      </c>
      <c r="O9" s="1" t="s">
        <v>29</v>
      </c>
      <c r="P9" s="1" t="s">
        <v>30</v>
      </c>
      <c r="Q9" s="83">
        <v>1</v>
      </c>
      <c r="R9" s="83">
        <v>1</v>
      </c>
      <c r="S9" s="109">
        <f>Q9/R9</f>
        <v>1</v>
      </c>
      <c r="T9" s="110" t="str">
        <f>IF(S8&gt;=95%,$P$7,IF(S8&gt;=70%,$O$7,IF(S8&gt;=50%,$N$7,IF(S8&lt;50%,$M$7,"ojo"))))</f>
        <v>SATISFACTORIO</v>
      </c>
      <c r="U9" s="22" t="s">
        <v>259</v>
      </c>
      <c r="V9" s="98" t="s">
        <v>293</v>
      </c>
      <c r="W9" s="99" t="s">
        <v>291</v>
      </c>
    </row>
    <row r="10" spans="1:23" ht="123" customHeight="1">
      <c r="A10" s="39">
        <v>3</v>
      </c>
      <c r="B10" s="40" t="s">
        <v>31</v>
      </c>
      <c r="C10" s="41">
        <v>3.5</v>
      </c>
      <c r="D10" s="40" t="s">
        <v>36</v>
      </c>
      <c r="E10" s="42" t="s">
        <v>32</v>
      </c>
      <c r="F10" s="42" t="s">
        <v>33</v>
      </c>
      <c r="G10" s="43" t="s">
        <v>37</v>
      </c>
      <c r="H10" s="44" t="s">
        <v>188</v>
      </c>
      <c r="I10" s="45" t="s">
        <v>191</v>
      </c>
      <c r="J10" s="46" t="s">
        <v>34</v>
      </c>
      <c r="K10" s="46" t="s">
        <v>35</v>
      </c>
      <c r="L10" s="47">
        <v>1</v>
      </c>
      <c r="M10" s="1" t="s">
        <v>27</v>
      </c>
      <c r="N10" s="1" t="s">
        <v>28</v>
      </c>
      <c r="O10" s="1" t="s">
        <v>29</v>
      </c>
      <c r="P10" s="1" t="s">
        <v>30</v>
      </c>
      <c r="Q10" s="83">
        <v>0</v>
      </c>
      <c r="R10" s="83">
        <v>1</v>
      </c>
      <c r="S10" s="109">
        <f aca="true" t="shared" si="0" ref="S10:S44">Q10/R10</f>
        <v>0</v>
      </c>
      <c r="T10" s="274" t="str">
        <f aca="true" t="shared" si="1" ref="T10:T19">IF(S10&gt;=95%,$P$7,IF(S10&gt;=70%,$O$7,IF(S10&gt;=50%,$N$7,IF(S10&lt;50%,$M$7,"ojo"))))</f>
        <v>INSATISFACTORIO</v>
      </c>
      <c r="U10" s="22" t="s">
        <v>254</v>
      </c>
      <c r="V10" s="98" t="s">
        <v>294</v>
      </c>
      <c r="W10" s="99" t="s">
        <v>291</v>
      </c>
    </row>
    <row r="11" spans="1:23" ht="101.25" customHeight="1">
      <c r="A11" s="39">
        <v>3</v>
      </c>
      <c r="B11" s="40" t="s">
        <v>31</v>
      </c>
      <c r="C11" s="41">
        <v>3.2</v>
      </c>
      <c r="D11" s="40" t="s">
        <v>189</v>
      </c>
      <c r="E11" s="42" t="s">
        <v>32</v>
      </c>
      <c r="F11" s="42" t="s">
        <v>33</v>
      </c>
      <c r="G11" s="43" t="s">
        <v>166</v>
      </c>
      <c r="H11" s="44" t="s">
        <v>184</v>
      </c>
      <c r="I11" s="45" t="s">
        <v>190</v>
      </c>
      <c r="J11" s="46" t="s">
        <v>34</v>
      </c>
      <c r="K11" s="46" t="s">
        <v>38</v>
      </c>
      <c r="L11" s="47">
        <v>0.95</v>
      </c>
      <c r="M11" s="1" t="s">
        <v>27</v>
      </c>
      <c r="N11" s="1" t="s">
        <v>28</v>
      </c>
      <c r="O11" s="1" t="s">
        <v>29</v>
      </c>
      <c r="P11" s="1" t="s">
        <v>30</v>
      </c>
      <c r="Q11" s="120">
        <v>8</v>
      </c>
      <c r="R11" s="83">
        <v>8</v>
      </c>
      <c r="S11" s="109">
        <f t="shared" si="0"/>
        <v>1</v>
      </c>
      <c r="T11" s="110" t="str">
        <f t="shared" si="1"/>
        <v>SATISFACTORIO</v>
      </c>
      <c r="U11" s="23" t="s">
        <v>264</v>
      </c>
      <c r="V11" s="98" t="s">
        <v>295</v>
      </c>
      <c r="W11" s="99" t="s">
        <v>291</v>
      </c>
    </row>
    <row r="12" spans="1:23" ht="185.25" customHeight="1">
      <c r="A12" s="251">
        <v>3</v>
      </c>
      <c r="B12" s="252" t="s">
        <v>31</v>
      </c>
      <c r="C12" s="251">
        <v>3.3</v>
      </c>
      <c r="D12" s="253" t="s">
        <v>48</v>
      </c>
      <c r="E12" s="253" t="s">
        <v>44</v>
      </c>
      <c r="F12" s="254" t="s">
        <v>41</v>
      </c>
      <c r="G12" s="255" t="s">
        <v>45</v>
      </c>
      <c r="H12" s="256" t="s">
        <v>214</v>
      </c>
      <c r="I12" s="257" t="s">
        <v>215</v>
      </c>
      <c r="J12" s="258" t="s">
        <v>34</v>
      </c>
      <c r="K12" s="258" t="s">
        <v>35</v>
      </c>
      <c r="L12" s="259" t="s">
        <v>204</v>
      </c>
      <c r="M12" s="260" t="s">
        <v>27</v>
      </c>
      <c r="N12" s="260" t="s">
        <v>28</v>
      </c>
      <c r="O12" s="260" t="s">
        <v>29</v>
      </c>
      <c r="P12" s="260" t="s">
        <v>30</v>
      </c>
      <c r="Q12" s="261">
        <v>107</v>
      </c>
      <c r="R12" s="261">
        <v>114</v>
      </c>
      <c r="S12" s="125">
        <f t="shared" si="0"/>
        <v>0.9385964912280702</v>
      </c>
      <c r="T12" s="110" t="str">
        <f t="shared" si="1"/>
        <v>ACEPTABLE</v>
      </c>
      <c r="U12" s="268" t="s">
        <v>260</v>
      </c>
      <c r="V12" s="269" t="s">
        <v>297</v>
      </c>
      <c r="W12" s="270" t="s">
        <v>296</v>
      </c>
    </row>
    <row r="13" spans="1:23" ht="126.75" customHeight="1">
      <c r="A13" s="262">
        <v>3</v>
      </c>
      <c r="B13" s="253" t="s">
        <v>31</v>
      </c>
      <c r="C13" s="251">
        <v>3.3</v>
      </c>
      <c r="D13" s="253" t="s">
        <v>48</v>
      </c>
      <c r="E13" s="253" t="s">
        <v>44</v>
      </c>
      <c r="F13" s="254" t="s">
        <v>41</v>
      </c>
      <c r="G13" s="263" t="s">
        <v>49</v>
      </c>
      <c r="H13" s="256" t="s">
        <v>216</v>
      </c>
      <c r="I13" s="257" t="s">
        <v>215</v>
      </c>
      <c r="J13" s="258" t="s">
        <v>34</v>
      </c>
      <c r="K13" s="264" t="s">
        <v>35</v>
      </c>
      <c r="L13" s="259" t="s">
        <v>204</v>
      </c>
      <c r="M13" s="260" t="s">
        <v>27</v>
      </c>
      <c r="N13" s="260" t="s">
        <v>28</v>
      </c>
      <c r="O13" s="260" t="s">
        <v>29</v>
      </c>
      <c r="P13" s="260" t="s">
        <v>30</v>
      </c>
      <c r="Q13" s="261">
        <v>1793</v>
      </c>
      <c r="R13" s="261">
        <v>1794</v>
      </c>
      <c r="S13" s="125">
        <f t="shared" si="0"/>
        <v>0.9994425863991081</v>
      </c>
      <c r="T13" s="110" t="str">
        <f t="shared" si="1"/>
        <v>SATISFACTORIO</v>
      </c>
      <c r="U13" s="271" t="s">
        <v>278</v>
      </c>
      <c r="V13" s="269" t="s">
        <v>298</v>
      </c>
      <c r="W13" s="270" t="s">
        <v>296</v>
      </c>
    </row>
    <row r="14" spans="1:23" ht="173.25" customHeight="1">
      <c r="A14" s="262">
        <v>2</v>
      </c>
      <c r="B14" s="253" t="s">
        <v>57</v>
      </c>
      <c r="C14" s="251">
        <v>2.1</v>
      </c>
      <c r="D14" s="253" t="s">
        <v>58</v>
      </c>
      <c r="E14" s="253" t="s">
        <v>44</v>
      </c>
      <c r="F14" s="265" t="s">
        <v>54</v>
      </c>
      <c r="G14" s="263" t="s">
        <v>206</v>
      </c>
      <c r="H14" s="266" t="s">
        <v>209</v>
      </c>
      <c r="I14" s="267" t="s">
        <v>217</v>
      </c>
      <c r="J14" s="264" t="s">
        <v>34</v>
      </c>
      <c r="K14" s="264" t="s">
        <v>35</v>
      </c>
      <c r="L14" s="259" t="s">
        <v>47</v>
      </c>
      <c r="M14" s="260" t="s">
        <v>27</v>
      </c>
      <c r="N14" s="260" t="s">
        <v>207</v>
      </c>
      <c r="O14" s="260" t="s">
        <v>29</v>
      </c>
      <c r="P14" s="260" t="s">
        <v>30</v>
      </c>
      <c r="Q14" s="261">
        <v>10059</v>
      </c>
      <c r="R14" s="261">
        <v>12965</v>
      </c>
      <c r="S14" s="125">
        <f t="shared" si="0"/>
        <v>0.7758580794446587</v>
      </c>
      <c r="T14" s="110" t="str">
        <f t="shared" si="1"/>
        <v>ACEPTABLE</v>
      </c>
      <c r="U14" s="272" t="s">
        <v>277</v>
      </c>
      <c r="V14" s="269" t="s">
        <v>299</v>
      </c>
      <c r="W14" s="270" t="s">
        <v>296</v>
      </c>
    </row>
    <row r="15" spans="1:23" ht="230.25" customHeight="1">
      <c r="A15" s="262">
        <v>3</v>
      </c>
      <c r="B15" s="253" t="s">
        <v>31</v>
      </c>
      <c r="C15" s="251">
        <v>3.3</v>
      </c>
      <c r="D15" s="253" t="s">
        <v>48</v>
      </c>
      <c r="E15" s="253" t="s">
        <v>44</v>
      </c>
      <c r="F15" s="265" t="s">
        <v>54</v>
      </c>
      <c r="G15" s="263" t="s">
        <v>208</v>
      </c>
      <c r="H15" s="266" t="s">
        <v>218</v>
      </c>
      <c r="I15" s="267" t="s">
        <v>219</v>
      </c>
      <c r="J15" s="264" t="s">
        <v>205</v>
      </c>
      <c r="K15" s="264" t="s">
        <v>35</v>
      </c>
      <c r="L15" s="259" t="s">
        <v>47</v>
      </c>
      <c r="M15" s="260" t="s">
        <v>230</v>
      </c>
      <c r="N15" s="260" t="s">
        <v>231</v>
      </c>
      <c r="O15" s="260" t="s">
        <v>232</v>
      </c>
      <c r="P15" s="260" t="s">
        <v>233</v>
      </c>
      <c r="Q15" s="261">
        <v>796</v>
      </c>
      <c r="R15" s="261">
        <v>1621</v>
      </c>
      <c r="S15" s="125">
        <f t="shared" si="0"/>
        <v>0.4910549043800123</v>
      </c>
      <c r="T15" s="274" t="str">
        <f t="shared" si="1"/>
        <v>INSATISFACTORIO</v>
      </c>
      <c r="U15" s="273" t="s">
        <v>276</v>
      </c>
      <c r="V15" s="273" t="s">
        <v>313</v>
      </c>
      <c r="W15" s="270" t="s">
        <v>296</v>
      </c>
    </row>
    <row r="16" spans="1:23" ht="138" customHeight="1" thickBot="1">
      <c r="A16" s="229">
        <v>1</v>
      </c>
      <c r="B16" s="230" t="s">
        <v>51</v>
      </c>
      <c r="C16" s="231">
        <v>1.1</v>
      </c>
      <c r="D16" s="232" t="s">
        <v>52</v>
      </c>
      <c r="E16" s="230" t="s">
        <v>53</v>
      </c>
      <c r="F16" s="233" t="s">
        <v>33</v>
      </c>
      <c r="G16" s="234" t="s">
        <v>55</v>
      </c>
      <c r="H16" s="235" t="s">
        <v>144</v>
      </c>
      <c r="I16" s="236" t="s">
        <v>162</v>
      </c>
      <c r="J16" s="237" t="s">
        <v>34</v>
      </c>
      <c r="K16" s="237" t="s">
        <v>35</v>
      </c>
      <c r="L16" s="238" t="s">
        <v>47</v>
      </c>
      <c r="M16" s="239" t="s">
        <v>27</v>
      </c>
      <c r="N16" s="239" t="s">
        <v>28</v>
      </c>
      <c r="O16" s="239" t="s">
        <v>29</v>
      </c>
      <c r="P16" s="239" t="s">
        <v>30</v>
      </c>
      <c r="Q16" s="240">
        <v>34</v>
      </c>
      <c r="R16" s="240">
        <v>34</v>
      </c>
      <c r="S16" s="241">
        <f t="shared" si="0"/>
        <v>1</v>
      </c>
      <c r="T16" s="110" t="str">
        <f t="shared" si="1"/>
        <v>SATISFACTORIO</v>
      </c>
      <c r="U16" s="247" t="s">
        <v>269</v>
      </c>
      <c r="V16" s="247" t="s">
        <v>300</v>
      </c>
      <c r="W16" s="248" t="s">
        <v>296</v>
      </c>
    </row>
    <row r="17" spans="1:23" ht="243.75" customHeight="1" thickTop="1">
      <c r="A17" s="242">
        <v>1</v>
      </c>
      <c r="B17" s="230" t="s">
        <v>51</v>
      </c>
      <c r="C17" s="242">
        <v>1.1</v>
      </c>
      <c r="D17" s="230" t="s">
        <v>52</v>
      </c>
      <c r="E17" s="230" t="s">
        <v>53</v>
      </c>
      <c r="F17" s="233" t="s">
        <v>33</v>
      </c>
      <c r="G17" s="243" t="s">
        <v>161</v>
      </c>
      <c r="H17" s="244" t="s">
        <v>145</v>
      </c>
      <c r="I17" s="236" t="s">
        <v>146</v>
      </c>
      <c r="J17" s="236" t="s">
        <v>34</v>
      </c>
      <c r="K17" s="237" t="s">
        <v>35</v>
      </c>
      <c r="L17" s="245">
        <v>1</v>
      </c>
      <c r="M17" s="239" t="s">
        <v>27</v>
      </c>
      <c r="N17" s="239" t="s">
        <v>28</v>
      </c>
      <c r="O17" s="239" t="s">
        <v>29</v>
      </c>
      <c r="P17" s="239" t="s">
        <v>30</v>
      </c>
      <c r="Q17" s="246">
        <v>864</v>
      </c>
      <c r="R17" s="246">
        <v>888</v>
      </c>
      <c r="S17" s="241">
        <f t="shared" si="0"/>
        <v>0.972972972972973</v>
      </c>
      <c r="T17" s="110" t="str">
        <f t="shared" si="1"/>
        <v>SATISFACTORIO</v>
      </c>
      <c r="U17" s="249" t="s">
        <v>271</v>
      </c>
      <c r="V17" s="250" t="s">
        <v>301</v>
      </c>
      <c r="W17" s="248" t="s">
        <v>296</v>
      </c>
    </row>
    <row r="18" spans="1:23" ht="186" customHeight="1">
      <c r="A18" s="215">
        <v>2</v>
      </c>
      <c r="B18" s="216" t="s">
        <v>57</v>
      </c>
      <c r="C18" s="215">
        <v>2.1</v>
      </c>
      <c r="D18" s="216" t="s">
        <v>58</v>
      </c>
      <c r="E18" s="216" t="s">
        <v>59</v>
      </c>
      <c r="F18" s="217" t="s">
        <v>54</v>
      </c>
      <c r="G18" s="218" t="s">
        <v>60</v>
      </c>
      <c r="H18" s="219" t="s">
        <v>173</v>
      </c>
      <c r="I18" s="220" t="s">
        <v>174</v>
      </c>
      <c r="J18" s="221" t="s">
        <v>56</v>
      </c>
      <c r="K18" s="221" t="s">
        <v>35</v>
      </c>
      <c r="L18" s="222">
        <v>0.95</v>
      </c>
      <c r="M18" s="223" t="s">
        <v>27</v>
      </c>
      <c r="N18" s="223" t="s">
        <v>28</v>
      </c>
      <c r="O18" s="223" t="s">
        <v>29</v>
      </c>
      <c r="P18" s="223" t="s">
        <v>30</v>
      </c>
      <c r="Q18" s="224">
        <v>3145</v>
      </c>
      <c r="R18" s="224">
        <v>3700</v>
      </c>
      <c r="S18" s="121">
        <f t="shared" si="0"/>
        <v>0.85</v>
      </c>
      <c r="T18" s="110" t="str">
        <f t="shared" si="1"/>
        <v>ACEPTABLE</v>
      </c>
      <c r="U18" s="225" t="s">
        <v>279</v>
      </c>
      <c r="V18" s="226" t="s">
        <v>314</v>
      </c>
      <c r="W18" s="227" t="s">
        <v>296</v>
      </c>
    </row>
    <row r="19" spans="1:23" ht="110.25" customHeight="1">
      <c r="A19" s="215">
        <v>2</v>
      </c>
      <c r="B19" s="216" t="s">
        <v>57</v>
      </c>
      <c r="C19" s="215">
        <v>2.2</v>
      </c>
      <c r="D19" s="216" t="s">
        <v>61</v>
      </c>
      <c r="E19" s="216" t="s">
        <v>59</v>
      </c>
      <c r="F19" s="217" t="s">
        <v>33</v>
      </c>
      <c r="G19" s="218" t="s">
        <v>62</v>
      </c>
      <c r="H19" s="219" t="s">
        <v>175</v>
      </c>
      <c r="I19" s="220" t="s">
        <v>176</v>
      </c>
      <c r="J19" s="221" t="s">
        <v>56</v>
      </c>
      <c r="K19" s="221" t="s">
        <v>35</v>
      </c>
      <c r="L19" s="222">
        <v>0.95</v>
      </c>
      <c r="M19" s="223" t="s">
        <v>27</v>
      </c>
      <c r="N19" s="223" t="s">
        <v>28</v>
      </c>
      <c r="O19" s="223" t="s">
        <v>29</v>
      </c>
      <c r="P19" s="223" t="s">
        <v>30</v>
      </c>
      <c r="Q19" s="224">
        <v>3735</v>
      </c>
      <c r="R19" s="224">
        <v>3735</v>
      </c>
      <c r="S19" s="121">
        <f t="shared" si="0"/>
        <v>1</v>
      </c>
      <c r="T19" s="110" t="str">
        <f t="shared" si="1"/>
        <v>SATISFACTORIO</v>
      </c>
      <c r="U19" s="225" t="s">
        <v>280</v>
      </c>
      <c r="V19" s="228" t="s">
        <v>312</v>
      </c>
      <c r="W19" s="227" t="s">
        <v>296</v>
      </c>
    </row>
    <row r="20" spans="1:23" ht="192" customHeight="1">
      <c r="A20" s="208">
        <v>5</v>
      </c>
      <c r="B20" s="209" t="s">
        <v>63</v>
      </c>
      <c r="C20" s="208" t="s">
        <v>64</v>
      </c>
      <c r="D20" s="210" t="s">
        <v>65</v>
      </c>
      <c r="E20" s="209" t="s">
        <v>66</v>
      </c>
      <c r="F20" s="210" t="s">
        <v>67</v>
      </c>
      <c r="G20" s="210" t="s">
        <v>68</v>
      </c>
      <c r="H20" s="161" t="s">
        <v>69</v>
      </c>
      <c r="I20" s="210" t="s">
        <v>157</v>
      </c>
      <c r="J20" s="159" t="s">
        <v>70</v>
      </c>
      <c r="K20" s="159" t="s">
        <v>71</v>
      </c>
      <c r="L20" s="168">
        <v>0.95</v>
      </c>
      <c r="M20" s="164" t="s">
        <v>27</v>
      </c>
      <c r="N20" s="164" t="s">
        <v>28</v>
      </c>
      <c r="O20" s="164" t="s">
        <v>29</v>
      </c>
      <c r="P20" s="164" t="s">
        <v>30</v>
      </c>
      <c r="Q20" s="211">
        <v>2435</v>
      </c>
      <c r="R20" s="211">
        <v>2442</v>
      </c>
      <c r="S20" s="166">
        <f t="shared" si="0"/>
        <v>0.9971334971334971</v>
      </c>
      <c r="T20" s="110" t="str">
        <f>IF(S17&gt;=95%,$P$7,IF(S17&gt;=70%,$O$7,IF(S17&gt;=50%,$N$7,IF(S17&lt;50%,$M$7,"ojo"))))</f>
        <v>SATISFACTORIO</v>
      </c>
      <c r="U20" s="212" t="s">
        <v>281</v>
      </c>
      <c r="V20" s="213" t="s">
        <v>281</v>
      </c>
      <c r="W20" s="214" t="s">
        <v>296</v>
      </c>
    </row>
    <row r="21" spans="1:23" ht="222.75" customHeight="1">
      <c r="A21" s="173">
        <v>3</v>
      </c>
      <c r="B21" s="202" t="s">
        <v>31</v>
      </c>
      <c r="C21" s="173">
        <v>3.7</v>
      </c>
      <c r="D21" s="203" t="s">
        <v>72</v>
      </c>
      <c r="E21" s="204" t="s">
        <v>73</v>
      </c>
      <c r="F21" s="173" t="s">
        <v>33</v>
      </c>
      <c r="G21" s="173" t="s">
        <v>74</v>
      </c>
      <c r="H21" s="175" t="s">
        <v>75</v>
      </c>
      <c r="I21" s="176" t="s">
        <v>76</v>
      </c>
      <c r="J21" s="174" t="s">
        <v>70</v>
      </c>
      <c r="K21" s="174" t="s">
        <v>46</v>
      </c>
      <c r="L21" s="177">
        <v>1</v>
      </c>
      <c r="M21" s="178" t="s">
        <v>27</v>
      </c>
      <c r="N21" s="178" t="s">
        <v>28</v>
      </c>
      <c r="O21" s="178" t="s">
        <v>29</v>
      </c>
      <c r="P21" s="178" t="s">
        <v>30</v>
      </c>
      <c r="Q21" s="179">
        <v>307</v>
      </c>
      <c r="R21" s="179">
        <v>307</v>
      </c>
      <c r="S21" s="124">
        <f t="shared" si="0"/>
        <v>1</v>
      </c>
      <c r="T21" s="110" t="str">
        <f aca="true" t="shared" si="2" ref="T21:T48">IF(S21&gt;=95%,$P$7,IF(S21&gt;=70%,$O$7,IF(S21&gt;=50%,$N$7,IF(S21&lt;50%,$M$7,"ojo"))))</f>
        <v>SATISFACTORIO</v>
      </c>
      <c r="U21" s="206" t="s">
        <v>282</v>
      </c>
      <c r="V21" s="206" t="s">
        <v>282</v>
      </c>
      <c r="W21" s="182" t="s">
        <v>296</v>
      </c>
    </row>
    <row r="22" spans="1:23" ht="155.25" customHeight="1">
      <c r="A22" s="173">
        <v>5</v>
      </c>
      <c r="B22" s="202" t="s">
        <v>77</v>
      </c>
      <c r="C22" s="173">
        <v>5.4</v>
      </c>
      <c r="D22" s="203" t="s">
        <v>78</v>
      </c>
      <c r="E22" s="204" t="s">
        <v>73</v>
      </c>
      <c r="F22" s="173" t="s">
        <v>33</v>
      </c>
      <c r="G22" s="173" t="s">
        <v>79</v>
      </c>
      <c r="H22" s="205" t="s">
        <v>80</v>
      </c>
      <c r="I22" s="176" t="s">
        <v>81</v>
      </c>
      <c r="J22" s="174" t="s">
        <v>70</v>
      </c>
      <c r="K22" s="174" t="s">
        <v>46</v>
      </c>
      <c r="L22" s="177">
        <v>1</v>
      </c>
      <c r="M22" s="178" t="s">
        <v>27</v>
      </c>
      <c r="N22" s="178" t="s">
        <v>28</v>
      </c>
      <c r="O22" s="178" t="s">
        <v>29</v>
      </c>
      <c r="P22" s="178" t="s">
        <v>30</v>
      </c>
      <c r="Q22" s="179">
        <v>15</v>
      </c>
      <c r="R22" s="179">
        <v>15</v>
      </c>
      <c r="S22" s="124">
        <f t="shared" si="0"/>
        <v>1</v>
      </c>
      <c r="T22" s="110" t="str">
        <f t="shared" si="2"/>
        <v>SATISFACTORIO</v>
      </c>
      <c r="U22" s="207" t="s">
        <v>283</v>
      </c>
      <c r="V22" s="207" t="s">
        <v>283</v>
      </c>
      <c r="W22" s="182" t="s">
        <v>296</v>
      </c>
    </row>
    <row r="23" spans="1:23" s="51" customFormat="1" ht="175.5" customHeight="1" hidden="1">
      <c r="A23" s="50">
        <v>5</v>
      </c>
      <c r="B23" s="37" t="s">
        <v>82</v>
      </c>
      <c r="C23" s="13">
        <v>5.5</v>
      </c>
      <c r="D23" s="48" t="s">
        <v>83</v>
      </c>
      <c r="E23" s="37" t="s">
        <v>73</v>
      </c>
      <c r="F23" s="13" t="s">
        <v>33</v>
      </c>
      <c r="G23" s="13" t="s">
        <v>93</v>
      </c>
      <c r="H23" s="14" t="s">
        <v>94</v>
      </c>
      <c r="I23" s="49" t="s">
        <v>95</v>
      </c>
      <c r="J23" s="3" t="s">
        <v>70</v>
      </c>
      <c r="K23" s="3" t="s">
        <v>46</v>
      </c>
      <c r="L23" s="15">
        <v>1</v>
      </c>
      <c r="M23" s="8" t="s">
        <v>27</v>
      </c>
      <c r="N23" s="8" t="s">
        <v>28</v>
      </c>
      <c r="O23" s="8" t="s">
        <v>29</v>
      </c>
      <c r="P23" s="8" t="s">
        <v>30</v>
      </c>
      <c r="Q23" s="84" t="s">
        <v>255</v>
      </c>
      <c r="R23" s="84" t="s">
        <v>255</v>
      </c>
      <c r="S23" s="109" t="e">
        <f t="shared" si="0"/>
        <v>#VALUE!</v>
      </c>
      <c r="T23" s="111" t="s">
        <v>255</v>
      </c>
      <c r="U23" s="24" t="s">
        <v>270</v>
      </c>
      <c r="V23" s="101" t="s">
        <v>311</v>
      </c>
      <c r="W23" s="100" t="s">
        <v>296</v>
      </c>
    </row>
    <row r="24" spans="1:23" s="60" customFormat="1" ht="180.75" customHeight="1">
      <c r="A24" s="52">
        <v>5</v>
      </c>
      <c r="B24" s="53" t="s">
        <v>82</v>
      </c>
      <c r="C24" s="54">
        <v>5.2</v>
      </c>
      <c r="D24" s="55" t="s">
        <v>84</v>
      </c>
      <c r="E24" s="53" t="s">
        <v>85</v>
      </c>
      <c r="F24" s="54" t="s">
        <v>54</v>
      </c>
      <c r="G24" s="54" t="s">
        <v>90</v>
      </c>
      <c r="H24" s="56" t="s">
        <v>192</v>
      </c>
      <c r="I24" s="57" t="s">
        <v>193</v>
      </c>
      <c r="J24" s="58" t="s">
        <v>194</v>
      </c>
      <c r="K24" s="58" t="s">
        <v>35</v>
      </c>
      <c r="L24" s="59" t="s">
        <v>195</v>
      </c>
      <c r="M24" s="25" t="s">
        <v>199</v>
      </c>
      <c r="N24" s="25" t="s">
        <v>198</v>
      </c>
      <c r="O24" s="25" t="s">
        <v>197</v>
      </c>
      <c r="P24" s="25" t="s">
        <v>196</v>
      </c>
      <c r="Q24" s="85">
        <v>4</v>
      </c>
      <c r="R24" s="85">
        <v>4</v>
      </c>
      <c r="S24" s="201">
        <f t="shared" si="0"/>
        <v>1</v>
      </c>
      <c r="T24" s="110" t="str">
        <f t="shared" si="2"/>
        <v>SATISFACTORIO</v>
      </c>
      <c r="U24" s="91" t="s">
        <v>284</v>
      </c>
      <c r="V24" s="119" t="s">
        <v>284</v>
      </c>
      <c r="W24" s="103" t="s">
        <v>296</v>
      </c>
    </row>
    <row r="25" spans="1:23" s="60" customFormat="1" ht="185.25" customHeight="1">
      <c r="A25" s="52">
        <v>3</v>
      </c>
      <c r="B25" s="53" t="s">
        <v>31</v>
      </c>
      <c r="C25" s="54">
        <v>3.11</v>
      </c>
      <c r="D25" s="55" t="s">
        <v>86</v>
      </c>
      <c r="E25" s="53" t="s">
        <v>85</v>
      </c>
      <c r="F25" s="54" t="s">
        <v>33</v>
      </c>
      <c r="G25" s="54" t="s">
        <v>87</v>
      </c>
      <c r="H25" s="56" t="s">
        <v>183</v>
      </c>
      <c r="I25" s="57" t="s">
        <v>160</v>
      </c>
      <c r="J25" s="58" t="s">
        <v>70</v>
      </c>
      <c r="K25" s="58" t="s">
        <v>88</v>
      </c>
      <c r="L25" s="59">
        <v>1</v>
      </c>
      <c r="M25" s="25" t="s">
        <v>27</v>
      </c>
      <c r="N25" s="25" t="s">
        <v>28</v>
      </c>
      <c r="O25" s="25" t="s">
        <v>29</v>
      </c>
      <c r="P25" s="25" t="s">
        <v>30</v>
      </c>
      <c r="Q25" s="85">
        <v>12</v>
      </c>
      <c r="R25" s="85">
        <v>14</v>
      </c>
      <c r="S25" s="201">
        <f t="shared" si="0"/>
        <v>0.8571428571428571</v>
      </c>
      <c r="T25" s="200" t="str">
        <f t="shared" si="2"/>
        <v>ACEPTABLE</v>
      </c>
      <c r="U25" s="91" t="s">
        <v>262</v>
      </c>
      <c r="V25" s="102" t="s">
        <v>310</v>
      </c>
      <c r="W25" s="103" t="s">
        <v>296</v>
      </c>
    </row>
    <row r="26" spans="1:23" s="60" customFormat="1" ht="190.5" customHeight="1">
      <c r="A26" s="52">
        <v>6</v>
      </c>
      <c r="B26" s="53" t="s">
        <v>39</v>
      </c>
      <c r="C26" s="54">
        <v>6.2</v>
      </c>
      <c r="D26" s="61" t="s">
        <v>253</v>
      </c>
      <c r="E26" s="53" t="s">
        <v>89</v>
      </c>
      <c r="F26" s="54" t="s">
        <v>33</v>
      </c>
      <c r="G26" s="54" t="s">
        <v>90</v>
      </c>
      <c r="H26" s="56" t="s">
        <v>91</v>
      </c>
      <c r="I26" s="57" t="s">
        <v>92</v>
      </c>
      <c r="J26" s="58" t="s">
        <v>56</v>
      </c>
      <c r="K26" s="58" t="s">
        <v>35</v>
      </c>
      <c r="L26" s="59" t="s">
        <v>50</v>
      </c>
      <c r="M26" s="25" t="s">
        <v>27</v>
      </c>
      <c r="N26" s="25" t="s">
        <v>28</v>
      </c>
      <c r="O26" s="25" t="s">
        <v>29</v>
      </c>
      <c r="P26" s="25" t="s">
        <v>30</v>
      </c>
      <c r="Q26" s="85">
        <v>15</v>
      </c>
      <c r="R26" s="85">
        <v>15</v>
      </c>
      <c r="S26" s="201">
        <f t="shared" si="0"/>
        <v>1</v>
      </c>
      <c r="T26" s="200" t="str">
        <f t="shared" si="2"/>
        <v>SATISFACTORIO</v>
      </c>
      <c r="U26" s="26" t="s">
        <v>263</v>
      </c>
      <c r="V26" s="102" t="s">
        <v>263</v>
      </c>
      <c r="W26" s="103" t="s">
        <v>296</v>
      </c>
    </row>
    <row r="27" spans="1:23" ht="286.5" customHeight="1">
      <c r="A27" s="127">
        <v>3</v>
      </c>
      <c r="B27" s="128" t="s">
        <v>31</v>
      </c>
      <c r="C27" s="127">
        <v>3.7</v>
      </c>
      <c r="D27" s="128" t="s">
        <v>72</v>
      </c>
      <c r="E27" s="128" t="s">
        <v>96</v>
      </c>
      <c r="F27" s="127" t="s">
        <v>33</v>
      </c>
      <c r="G27" s="127" t="s">
        <v>97</v>
      </c>
      <c r="H27" s="129" t="s">
        <v>98</v>
      </c>
      <c r="I27" s="192" t="s">
        <v>272</v>
      </c>
      <c r="J27" s="128" t="s">
        <v>34</v>
      </c>
      <c r="K27" s="128" t="s">
        <v>35</v>
      </c>
      <c r="L27" s="131">
        <v>1</v>
      </c>
      <c r="M27" s="132" t="s">
        <v>27</v>
      </c>
      <c r="N27" s="132" t="s">
        <v>28</v>
      </c>
      <c r="O27" s="132" t="s">
        <v>29</v>
      </c>
      <c r="P27" s="132" t="s">
        <v>30</v>
      </c>
      <c r="Q27" s="193">
        <v>34</v>
      </c>
      <c r="R27" s="193">
        <v>34</v>
      </c>
      <c r="S27" s="194">
        <f t="shared" si="0"/>
        <v>1</v>
      </c>
      <c r="T27" s="110" t="str">
        <f t="shared" si="2"/>
        <v>SATISFACTORIO</v>
      </c>
      <c r="U27" s="195" t="s">
        <v>258</v>
      </c>
      <c r="V27" s="196" t="s">
        <v>258</v>
      </c>
      <c r="W27" s="197" t="s">
        <v>296</v>
      </c>
    </row>
    <row r="28" spans="1:23" ht="296.25" customHeight="1">
      <c r="A28" s="128">
        <v>3</v>
      </c>
      <c r="B28" s="128" t="s">
        <v>31</v>
      </c>
      <c r="C28" s="127">
        <v>3.7</v>
      </c>
      <c r="D28" s="128" t="s">
        <v>72</v>
      </c>
      <c r="E28" s="128" t="s">
        <v>96</v>
      </c>
      <c r="F28" s="127" t="s">
        <v>33</v>
      </c>
      <c r="G28" s="127" t="s">
        <v>99</v>
      </c>
      <c r="H28" s="129" t="s">
        <v>100</v>
      </c>
      <c r="I28" s="130" t="s">
        <v>101</v>
      </c>
      <c r="J28" s="128" t="s">
        <v>34</v>
      </c>
      <c r="K28" s="128" t="s">
        <v>35</v>
      </c>
      <c r="L28" s="131">
        <v>1</v>
      </c>
      <c r="M28" s="132" t="s">
        <v>27</v>
      </c>
      <c r="N28" s="132" t="s">
        <v>28</v>
      </c>
      <c r="O28" s="132" t="s">
        <v>29</v>
      </c>
      <c r="P28" s="132" t="s">
        <v>30</v>
      </c>
      <c r="Q28" s="193">
        <v>2</v>
      </c>
      <c r="R28" s="193">
        <v>2</v>
      </c>
      <c r="S28" s="194">
        <f t="shared" si="0"/>
        <v>1</v>
      </c>
      <c r="T28" s="110" t="str">
        <f t="shared" si="2"/>
        <v>SATISFACTORIO</v>
      </c>
      <c r="U28" s="198" t="s">
        <v>257</v>
      </c>
      <c r="V28" s="199" t="s">
        <v>257</v>
      </c>
      <c r="W28" s="197" t="s">
        <v>296</v>
      </c>
    </row>
    <row r="29" spans="1:23" ht="313.5" customHeight="1">
      <c r="A29" s="127">
        <v>3</v>
      </c>
      <c r="B29" s="128" t="s">
        <v>31</v>
      </c>
      <c r="C29" s="127">
        <v>3.9</v>
      </c>
      <c r="D29" s="128" t="s">
        <v>102</v>
      </c>
      <c r="E29" s="128" t="s">
        <v>96</v>
      </c>
      <c r="F29" s="127" t="s">
        <v>33</v>
      </c>
      <c r="G29" s="127" t="s">
        <v>103</v>
      </c>
      <c r="H29" s="129" t="s">
        <v>104</v>
      </c>
      <c r="I29" s="130" t="s">
        <v>105</v>
      </c>
      <c r="J29" s="128" t="s">
        <v>34</v>
      </c>
      <c r="K29" s="128" t="s">
        <v>35</v>
      </c>
      <c r="L29" s="131">
        <v>1</v>
      </c>
      <c r="M29" s="132" t="s">
        <v>27</v>
      </c>
      <c r="N29" s="132" t="s">
        <v>28</v>
      </c>
      <c r="O29" s="132" t="s">
        <v>29</v>
      </c>
      <c r="P29" s="132" t="s">
        <v>30</v>
      </c>
      <c r="Q29" s="133">
        <v>2</v>
      </c>
      <c r="R29" s="133">
        <v>2</v>
      </c>
      <c r="S29" s="194">
        <f t="shared" si="0"/>
        <v>1</v>
      </c>
      <c r="T29" s="110" t="str">
        <f t="shared" si="2"/>
        <v>SATISFACTORIO</v>
      </c>
      <c r="U29" s="198" t="s">
        <v>266</v>
      </c>
      <c r="V29" s="199" t="s">
        <v>309</v>
      </c>
      <c r="W29" s="197" t="s">
        <v>296</v>
      </c>
    </row>
    <row r="30" spans="1:23" ht="138" customHeight="1" hidden="1">
      <c r="A30" s="66">
        <v>5</v>
      </c>
      <c r="B30" s="67" t="s">
        <v>63</v>
      </c>
      <c r="C30" s="67" t="s">
        <v>106</v>
      </c>
      <c r="D30" s="67" t="s">
        <v>107</v>
      </c>
      <c r="E30" s="67" t="s">
        <v>108</v>
      </c>
      <c r="F30" s="67" t="s">
        <v>41</v>
      </c>
      <c r="G30" s="67" t="s">
        <v>109</v>
      </c>
      <c r="H30" s="68" t="s">
        <v>148</v>
      </c>
      <c r="I30" s="69" t="s">
        <v>158</v>
      </c>
      <c r="J30" s="67" t="s">
        <v>34</v>
      </c>
      <c r="K30" s="67" t="s">
        <v>38</v>
      </c>
      <c r="L30" s="70">
        <v>1</v>
      </c>
      <c r="M30" s="2" t="s">
        <v>27</v>
      </c>
      <c r="N30" s="2" t="s">
        <v>28</v>
      </c>
      <c r="O30" s="2" t="s">
        <v>29</v>
      </c>
      <c r="P30" s="2" t="s">
        <v>30</v>
      </c>
      <c r="Q30" s="87" t="s">
        <v>255</v>
      </c>
      <c r="R30" s="87" t="s">
        <v>255</v>
      </c>
      <c r="S30" s="109" t="e">
        <f t="shared" si="0"/>
        <v>#VALUE!</v>
      </c>
      <c r="T30" s="110" t="e">
        <f t="shared" si="2"/>
        <v>#VALUE!</v>
      </c>
      <c r="U30" s="117" t="s">
        <v>255</v>
      </c>
      <c r="V30" s="117" t="s">
        <v>255</v>
      </c>
      <c r="W30" s="117" t="s">
        <v>255</v>
      </c>
    </row>
    <row r="31" spans="1:23" ht="138" customHeight="1" hidden="1">
      <c r="A31" s="66">
        <v>5</v>
      </c>
      <c r="B31" s="67" t="s">
        <v>63</v>
      </c>
      <c r="C31" s="67" t="s">
        <v>106</v>
      </c>
      <c r="D31" s="67" t="s">
        <v>107</v>
      </c>
      <c r="E31" s="67" t="s">
        <v>108</v>
      </c>
      <c r="F31" s="67" t="s">
        <v>41</v>
      </c>
      <c r="G31" s="67" t="s">
        <v>110</v>
      </c>
      <c r="H31" s="68" t="s">
        <v>149</v>
      </c>
      <c r="I31" s="69" t="s">
        <v>159</v>
      </c>
      <c r="J31" s="67" t="s">
        <v>34</v>
      </c>
      <c r="K31" s="67" t="s">
        <v>38</v>
      </c>
      <c r="L31" s="70">
        <v>1</v>
      </c>
      <c r="M31" s="2" t="s">
        <v>27</v>
      </c>
      <c r="N31" s="2" t="s">
        <v>28</v>
      </c>
      <c r="O31" s="2" t="s">
        <v>29</v>
      </c>
      <c r="P31" s="2" t="s">
        <v>30</v>
      </c>
      <c r="Q31" s="87" t="s">
        <v>255</v>
      </c>
      <c r="R31" s="87" t="s">
        <v>255</v>
      </c>
      <c r="S31" s="109" t="e">
        <f t="shared" si="0"/>
        <v>#VALUE!</v>
      </c>
      <c r="T31" s="110" t="e">
        <f t="shared" si="2"/>
        <v>#VALUE!</v>
      </c>
      <c r="U31" s="117" t="s">
        <v>255</v>
      </c>
      <c r="V31" s="117" t="s">
        <v>255</v>
      </c>
      <c r="W31" s="117" t="s">
        <v>255</v>
      </c>
    </row>
    <row r="32" spans="1:23" ht="138" customHeight="1" hidden="1">
      <c r="A32" s="66">
        <v>5</v>
      </c>
      <c r="B32" s="67" t="s">
        <v>63</v>
      </c>
      <c r="C32" s="66" t="s">
        <v>111</v>
      </c>
      <c r="D32" s="67" t="s">
        <v>112</v>
      </c>
      <c r="E32" s="67" t="s">
        <v>108</v>
      </c>
      <c r="F32" s="66" t="s">
        <v>33</v>
      </c>
      <c r="G32" s="67" t="s">
        <v>113</v>
      </c>
      <c r="H32" s="68" t="s">
        <v>150</v>
      </c>
      <c r="I32" s="69" t="s">
        <v>151</v>
      </c>
      <c r="J32" s="67" t="s">
        <v>56</v>
      </c>
      <c r="K32" s="67" t="s">
        <v>38</v>
      </c>
      <c r="L32" s="70">
        <v>0.95</v>
      </c>
      <c r="M32" s="2" t="s">
        <v>27</v>
      </c>
      <c r="N32" s="2" t="s">
        <v>28</v>
      </c>
      <c r="O32" s="2" t="s">
        <v>29</v>
      </c>
      <c r="P32" s="2" t="s">
        <v>30</v>
      </c>
      <c r="Q32" s="88" t="s">
        <v>255</v>
      </c>
      <c r="R32" s="88" t="s">
        <v>255</v>
      </c>
      <c r="S32" s="109" t="e">
        <f t="shared" si="0"/>
        <v>#VALUE!</v>
      </c>
      <c r="T32" s="110" t="e">
        <f t="shared" si="2"/>
        <v>#VALUE!</v>
      </c>
      <c r="U32" s="118" t="s">
        <v>255</v>
      </c>
      <c r="V32" s="118" t="s">
        <v>255</v>
      </c>
      <c r="W32" s="118" t="s">
        <v>255</v>
      </c>
    </row>
    <row r="33" spans="1:23" ht="138" customHeight="1" hidden="1">
      <c r="A33" s="66">
        <v>5</v>
      </c>
      <c r="B33" s="67" t="s">
        <v>63</v>
      </c>
      <c r="C33" s="66" t="s">
        <v>111</v>
      </c>
      <c r="D33" s="67" t="s">
        <v>112</v>
      </c>
      <c r="E33" s="67" t="s">
        <v>108</v>
      </c>
      <c r="F33" s="66" t="s">
        <v>33</v>
      </c>
      <c r="G33" s="67" t="s">
        <v>113</v>
      </c>
      <c r="H33" s="68" t="s">
        <v>152</v>
      </c>
      <c r="I33" s="69" t="s">
        <v>153</v>
      </c>
      <c r="J33" s="67" t="s">
        <v>56</v>
      </c>
      <c r="K33" s="67" t="s">
        <v>38</v>
      </c>
      <c r="L33" s="70">
        <v>0.95</v>
      </c>
      <c r="M33" s="2" t="s">
        <v>27</v>
      </c>
      <c r="N33" s="2" t="s">
        <v>28</v>
      </c>
      <c r="O33" s="2" t="s">
        <v>29</v>
      </c>
      <c r="P33" s="2" t="s">
        <v>30</v>
      </c>
      <c r="Q33" s="88" t="s">
        <v>255</v>
      </c>
      <c r="R33" s="88" t="s">
        <v>255</v>
      </c>
      <c r="S33" s="109" t="e">
        <f t="shared" si="0"/>
        <v>#VALUE!</v>
      </c>
      <c r="T33" s="110" t="e">
        <f>IF(S33&gt;=95%,$P$7,IF(S33&gt;=70%,$O$7,IF(S33&gt;=50%,$N$7,IF(S33&lt;50%,$M$7,"ojo"))))</f>
        <v>#VALUE!</v>
      </c>
      <c r="U33" s="118" t="s">
        <v>255</v>
      </c>
      <c r="V33" s="118" t="s">
        <v>255</v>
      </c>
      <c r="W33" s="118" t="s">
        <v>255</v>
      </c>
    </row>
    <row r="34" spans="1:23" ht="135" customHeight="1">
      <c r="A34" s="152">
        <v>5</v>
      </c>
      <c r="B34" s="153" t="s">
        <v>156</v>
      </c>
      <c r="C34" s="152">
        <v>5.1</v>
      </c>
      <c r="D34" s="153" t="s">
        <v>107</v>
      </c>
      <c r="E34" s="153" t="s">
        <v>108</v>
      </c>
      <c r="F34" s="152" t="s">
        <v>33</v>
      </c>
      <c r="G34" s="153" t="s">
        <v>114</v>
      </c>
      <c r="H34" s="154" t="s">
        <v>154</v>
      </c>
      <c r="I34" s="155" t="s">
        <v>155</v>
      </c>
      <c r="J34" s="153" t="s">
        <v>56</v>
      </c>
      <c r="K34" s="153" t="s">
        <v>88</v>
      </c>
      <c r="L34" s="156">
        <v>1</v>
      </c>
      <c r="M34" s="157" t="s">
        <v>27</v>
      </c>
      <c r="N34" s="157" t="s">
        <v>28</v>
      </c>
      <c r="O34" s="157" t="s">
        <v>29</v>
      </c>
      <c r="P34" s="157" t="s">
        <v>30</v>
      </c>
      <c r="Q34" s="189">
        <v>84695481507</v>
      </c>
      <c r="R34" s="189">
        <v>92379494081</v>
      </c>
      <c r="S34" s="123">
        <f t="shared" si="0"/>
        <v>0.9168212312652143</v>
      </c>
      <c r="T34" s="110" t="str">
        <f t="shared" si="2"/>
        <v>ACEPTABLE</v>
      </c>
      <c r="U34" s="190" t="s">
        <v>287</v>
      </c>
      <c r="V34" s="190" t="s">
        <v>287</v>
      </c>
      <c r="W34" s="191" t="s">
        <v>308</v>
      </c>
    </row>
    <row r="35" spans="1:24" ht="208.5" customHeight="1">
      <c r="A35" s="183">
        <v>3</v>
      </c>
      <c r="B35" s="184" t="s">
        <v>31</v>
      </c>
      <c r="C35" s="183">
        <v>3.3</v>
      </c>
      <c r="D35" s="184" t="s">
        <v>212</v>
      </c>
      <c r="E35" s="184" t="s">
        <v>116</v>
      </c>
      <c r="F35" s="183" t="s">
        <v>33</v>
      </c>
      <c r="G35" s="183" t="s">
        <v>117</v>
      </c>
      <c r="H35" s="185" t="s">
        <v>210</v>
      </c>
      <c r="I35" s="186" t="s">
        <v>211</v>
      </c>
      <c r="J35" s="184" t="s">
        <v>34</v>
      </c>
      <c r="K35" s="184" t="s">
        <v>35</v>
      </c>
      <c r="L35" s="187">
        <v>0.95</v>
      </c>
      <c r="M35" s="188" t="s">
        <v>27</v>
      </c>
      <c r="N35" s="188" t="s">
        <v>28</v>
      </c>
      <c r="O35" s="188" t="s">
        <v>29</v>
      </c>
      <c r="P35" s="188" t="s">
        <v>30</v>
      </c>
      <c r="Q35" s="89">
        <f>16728534+9326100</f>
        <v>26054634</v>
      </c>
      <c r="R35" s="89">
        <f>16728534+73090800</f>
        <v>89819334</v>
      </c>
      <c r="S35" s="122">
        <f t="shared" si="0"/>
        <v>0.2900782363850527</v>
      </c>
      <c r="T35" s="274" t="str">
        <f>IF(S35&gt;=95%,$P$7,IF(S35&gt;=70%,$O$7,IF(S35&gt;=50%,$N$7,IF(S35&lt;50%,$M$7,"ojo"))))</f>
        <v>INSATISFACTORIO</v>
      </c>
      <c r="U35" s="93" t="s">
        <v>268</v>
      </c>
      <c r="V35" s="106" t="s">
        <v>307</v>
      </c>
      <c r="W35" s="105" t="s">
        <v>296</v>
      </c>
      <c r="X35" s="71"/>
    </row>
    <row r="36" spans="1:23" ht="209.25" customHeight="1">
      <c r="A36" s="183">
        <v>3</v>
      </c>
      <c r="B36" s="184" t="s">
        <v>31</v>
      </c>
      <c r="C36" s="183">
        <v>3.4</v>
      </c>
      <c r="D36" s="184" t="s">
        <v>115</v>
      </c>
      <c r="E36" s="184" t="s">
        <v>116</v>
      </c>
      <c r="F36" s="183" t="s">
        <v>33</v>
      </c>
      <c r="G36" s="183" t="s">
        <v>118</v>
      </c>
      <c r="H36" s="185" t="s">
        <v>167</v>
      </c>
      <c r="I36" s="186" t="s">
        <v>213</v>
      </c>
      <c r="J36" s="184" t="s">
        <v>34</v>
      </c>
      <c r="K36" s="184" t="s">
        <v>35</v>
      </c>
      <c r="L36" s="187">
        <v>0.95</v>
      </c>
      <c r="M36" s="188" t="s">
        <v>27</v>
      </c>
      <c r="N36" s="188" t="s">
        <v>28</v>
      </c>
      <c r="O36" s="188" t="s">
        <v>29</v>
      </c>
      <c r="P36" s="188" t="s">
        <v>30</v>
      </c>
      <c r="Q36" s="89">
        <v>57</v>
      </c>
      <c r="R36" s="89">
        <v>221</v>
      </c>
      <c r="S36" s="122">
        <f t="shared" si="0"/>
        <v>0.2579185520361991</v>
      </c>
      <c r="T36" s="274" t="str">
        <f>IF(S36&gt;=95%,$P$7,IF(S36&gt;=70%,$O$7,IF(S36&gt;=50%,$N$7,IF(S36&lt;50%,$M$7,"ojo"))))</f>
        <v>INSATISFACTORIO</v>
      </c>
      <c r="U36" s="93" t="s">
        <v>267</v>
      </c>
      <c r="V36" s="106" t="s">
        <v>306</v>
      </c>
      <c r="W36" s="105" t="s">
        <v>296</v>
      </c>
    </row>
    <row r="37" spans="1:23" ht="258" customHeight="1">
      <c r="A37" s="173">
        <v>3</v>
      </c>
      <c r="B37" s="174" t="s">
        <v>31</v>
      </c>
      <c r="C37" s="173">
        <v>3.4</v>
      </c>
      <c r="D37" s="174" t="s">
        <v>115</v>
      </c>
      <c r="E37" s="174" t="s">
        <v>119</v>
      </c>
      <c r="F37" s="174" t="s">
        <v>120</v>
      </c>
      <c r="G37" s="174" t="s">
        <v>250</v>
      </c>
      <c r="H37" s="175" t="s">
        <v>177</v>
      </c>
      <c r="I37" s="176" t="s">
        <v>178</v>
      </c>
      <c r="J37" s="174" t="s">
        <v>56</v>
      </c>
      <c r="K37" s="174" t="s">
        <v>35</v>
      </c>
      <c r="L37" s="177">
        <v>1</v>
      </c>
      <c r="M37" s="178" t="s">
        <v>27</v>
      </c>
      <c r="N37" s="178" t="s">
        <v>28</v>
      </c>
      <c r="O37" s="178" t="s">
        <v>29</v>
      </c>
      <c r="P37" s="178" t="s">
        <v>30</v>
      </c>
      <c r="Q37" s="179">
        <v>725</v>
      </c>
      <c r="R37" s="179">
        <v>725</v>
      </c>
      <c r="S37" s="124">
        <f t="shared" si="0"/>
        <v>1</v>
      </c>
      <c r="T37" s="113" t="str">
        <f>IF(S37&gt;=95%,$P$7,IF(S37&gt;=70%,$O$7,IF(S37&gt;=50%,$N$7,IF(S37&lt;50%,$M$7,"ojo"))))</f>
        <v>SATISFACTORIO</v>
      </c>
      <c r="U37" s="180" t="s">
        <v>261</v>
      </c>
      <c r="V37" s="181" t="s">
        <v>261</v>
      </c>
      <c r="W37" s="182" t="s">
        <v>296</v>
      </c>
    </row>
    <row r="38" spans="1:23" ht="185.25" customHeight="1" hidden="1">
      <c r="A38" s="62">
        <v>3</v>
      </c>
      <c r="B38" s="63" t="s">
        <v>31</v>
      </c>
      <c r="C38" s="62">
        <v>3.4</v>
      </c>
      <c r="D38" s="63" t="s">
        <v>115</v>
      </c>
      <c r="E38" s="63" t="s">
        <v>119</v>
      </c>
      <c r="F38" s="63" t="s">
        <v>41</v>
      </c>
      <c r="G38" s="63" t="s">
        <v>181</v>
      </c>
      <c r="H38" s="72" t="s">
        <v>179</v>
      </c>
      <c r="I38" s="64" t="s">
        <v>180</v>
      </c>
      <c r="J38" s="63" t="s">
        <v>56</v>
      </c>
      <c r="K38" s="63" t="s">
        <v>38</v>
      </c>
      <c r="L38" s="65">
        <v>1</v>
      </c>
      <c r="M38" s="10" t="s">
        <v>27</v>
      </c>
      <c r="N38" s="10" t="s">
        <v>28</v>
      </c>
      <c r="O38" s="10" t="s">
        <v>29</v>
      </c>
      <c r="P38" s="10" t="s">
        <v>30</v>
      </c>
      <c r="Q38" s="86" t="s">
        <v>255</v>
      </c>
      <c r="R38" s="86" t="s">
        <v>255</v>
      </c>
      <c r="S38" s="109" t="e">
        <f t="shared" si="0"/>
        <v>#VALUE!</v>
      </c>
      <c r="T38" s="114" t="e">
        <f>IF(S38&gt;=95%,$P$7,IF(S38&gt;=70%,$O$7,IF(S38&gt;=50%,$N$7,IF(S38&lt;50%,$M$7,"ojo"))))</f>
        <v>#VALUE!</v>
      </c>
      <c r="U38" s="112" t="s">
        <v>255</v>
      </c>
      <c r="V38" s="104" t="s">
        <v>255</v>
      </c>
      <c r="W38" s="104" t="s">
        <v>255</v>
      </c>
    </row>
    <row r="39" spans="1:23" ht="164.25" customHeight="1">
      <c r="A39" s="158">
        <v>4</v>
      </c>
      <c r="B39" s="159" t="s">
        <v>121</v>
      </c>
      <c r="C39" s="158" t="s">
        <v>122</v>
      </c>
      <c r="D39" s="159" t="s">
        <v>123</v>
      </c>
      <c r="E39" s="159" t="s">
        <v>124</v>
      </c>
      <c r="F39" s="159" t="s">
        <v>125</v>
      </c>
      <c r="G39" s="160" t="s">
        <v>126</v>
      </c>
      <c r="H39" s="161" t="s">
        <v>202</v>
      </c>
      <c r="I39" s="162" t="s">
        <v>227</v>
      </c>
      <c r="J39" s="159" t="s">
        <v>34</v>
      </c>
      <c r="K39" s="158" t="s">
        <v>35</v>
      </c>
      <c r="L39" s="163">
        <v>0.9</v>
      </c>
      <c r="M39" s="164" t="s">
        <v>27</v>
      </c>
      <c r="N39" s="164" t="s">
        <v>28</v>
      </c>
      <c r="O39" s="164" t="s">
        <v>29</v>
      </c>
      <c r="P39" s="164" t="s">
        <v>30</v>
      </c>
      <c r="Q39" s="165">
        <v>17</v>
      </c>
      <c r="R39" s="165">
        <v>18</v>
      </c>
      <c r="S39" s="166">
        <f t="shared" si="0"/>
        <v>0.9444444444444444</v>
      </c>
      <c r="T39" s="110" t="str">
        <f t="shared" si="2"/>
        <v>ACEPTABLE</v>
      </c>
      <c r="U39" s="169" t="s">
        <v>285</v>
      </c>
      <c r="V39" s="170" t="s">
        <v>302</v>
      </c>
      <c r="W39" s="171" t="s">
        <v>296</v>
      </c>
    </row>
    <row r="40" spans="1:23" ht="164.25" customHeight="1">
      <c r="A40" s="158">
        <v>4</v>
      </c>
      <c r="B40" s="159" t="s">
        <v>121</v>
      </c>
      <c r="C40" s="158" t="s">
        <v>122</v>
      </c>
      <c r="D40" s="159" t="s">
        <v>123</v>
      </c>
      <c r="E40" s="159" t="s">
        <v>124</v>
      </c>
      <c r="F40" s="159" t="s">
        <v>33</v>
      </c>
      <c r="G40" s="160" t="s">
        <v>127</v>
      </c>
      <c r="H40" s="161" t="s">
        <v>129</v>
      </c>
      <c r="I40" s="162" t="s">
        <v>203</v>
      </c>
      <c r="J40" s="167" t="s">
        <v>34</v>
      </c>
      <c r="K40" s="158" t="s">
        <v>35</v>
      </c>
      <c r="L40" s="168">
        <v>0.95</v>
      </c>
      <c r="M40" s="164" t="s">
        <v>27</v>
      </c>
      <c r="N40" s="164" t="s">
        <v>28</v>
      </c>
      <c r="O40" s="164" t="s">
        <v>29</v>
      </c>
      <c r="P40" s="164" t="s">
        <v>30</v>
      </c>
      <c r="Q40" s="165">
        <v>70</v>
      </c>
      <c r="R40" s="165">
        <f>16*13</f>
        <v>208</v>
      </c>
      <c r="S40" s="166">
        <f t="shared" si="0"/>
        <v>0.33653846153846156</v>
      </c>
      <c r="T40" s="274" t="str">
        <f>IF(S40&gt;=95%,$P$7,IF(S40&gt;=70%,$O$7,IF(S40&gt;=50%,$N$7,IF(S40&lt;50%,$M$7,"ojo"))))</f>
        <v>INSATISFACTORIO</v>
      </c>
      <c r="U40" s="169" t="s">
        <v>286</v>
      </c>
      <c r="V40" s="170" t="s">
        <v>303</v>
      </c>
      <c r="W40" s="171" t="s">
        <v>296</v>
      </c>
    </row>
    <row r="41" spans="1:23" ht="180.75" customHeight="1">
      <c r="A41" s="158">
        <v>4</v>
      </c>
      <c r="B41" s="159" t="s">
        <v>121</v>
      </c>
      <c r="C41" s="158" t="s">
        <v>122</v>
      </c>
      <c r="D41" s="159" t="s">
        <v>123</v>
      </c>
      <c r="E41" s="159" t="s">
        <v>124</v>
      </c>
      <c r="F41" s="158" t="s">
        <v>54</v>
      </c>
      <c r="G41" s="160" t="s">
        <v>128</v>
      </c>
      <c r="H41" s="161" t="s">
        <v>200</v>
      </c>
      <c r="I41" s="162" t="s">
        <v>201</v>
      </c>
      <c r="J41" s="159" t="s">
        <v>34</v>
      </c>
      <c r="K41" s="159" t="s">
        <v>35</v>
      </c>
      <c r="L41" s="168">
        <v>0.95</v>
      </c>
      <c r="M41" s="164" t="s">
        <v>27</v>
      </c>
      <c r="N41" s="164" t="s">
        <v>28</v>
      </c>
      <c r="O41" s="164" t="s">
        <v>29</v>
      </c>
      <c r="P41" s="164" t="s">
        <v>30</v>
      </c>
      <c r="Q41" s="165">
        <v>13</v>
      </c>
      <c r="R41" s="165">
        <v>13</v>
      </c>
      <c r="S41" s="166">
        <f t="shared" si="0"/>
        <v>1</v>
      </c>
      <c r="T41" s="110" t="str">
        <f t="shared" si="2"/>
        <v>SATISFACTORIO</v>
      </c>
      <c r="U41" s="172" t="s">
        <v>265</v>
      </c>
      <c r="V41" s="170" t="s">
        <v>304</v>
      </c>
      <c r="W41" s="171" t="s">
        <v>296</v>
      </c>
    </row>
    <row r="42" spans="1:23" ht="174.75" customHeight="1">
      <c r="A42" s="73">
        <v>4</v>
      </c>
      <c r="B42" s="74" t="s">
        <v>121</v>
      </c>
      <c r="C42" s="73" t="s">
        <v>130</v>
      </c>
      <c r="D42" s="74" t="s">
        <v>131</v>
      </c>
      <c r="E42" s="75" t="s">
        <v>228</v>
      </c>
      <c r="F42" s="73" t="s">
        <v>33</v>
      </c>
      <c r="G42" s="73" t="s">
        <v>132</v>
      </c>
      <c r="H42" s="76" t="s">
        <v>172</v>
      </c>
      <c r="I42" s="77" t="s">
        <v>133</v>
      </c>
      <c r="J42" s="74" t="s">
        <v>56</v>
      </c>
      <c r="K42" s="74" t="s">
        <v>35</v>
      </c>
      <c r="L42" s="78">
        <v>1</v>
      </c>
      <c r="M42" s="11" t="s">
        <v>27</v>
      </c>
      <c r="N42" s="11" t="s">
        <v>28</v>
      </c>
      <c r="O42" s="11" t="s">
        <v>29</v>
      </c>
      <c r="P42" s="11" t="s">
        <v>30</v>
      </c>
      <c r="Q42" s="92">
        <v>502</v>
      </c>
      <c r="R42" s="92">
        <v>502</v>
      </c>
      <c r="S42" s="126">
        <f>Q42/R42</f>
        <v>1</v>
      </c>
      <c r="T42" s="110" t="str">
        <f t="shared" si="2"/>
        <v>SATISFACTORIO</v>
      </c>
      <c r="U42" s="94" t="s">
        <v>256</v>
      </c>
      <c r="V42" s="115" t="s">
        <v>305</v>
      </c>
      <c r="W42" s="116" t="s">
        <v>296</v>
      </c>
    </row>
    <row r="43" spans="1:23" ht="161.25" customHeight="1">
      <c r="A43" s="134">
        <v>3</v>
      </c>
      <c r="B43" s="135" t="s">
        <v>31</v>
      </c>
      <c r="C43" s="134">
        <v>3.5</v>
      </c>
      <c r="D43" s="135" t="s">
        <v>36</v>
      </c>
      <c r="E43" s="135" t="s">
        <v>134</v>
      </c>
      <c r="F43" s="134" t="s">
        <v>33</v>
      </c>
      <c r="G43" s="134" t="s">
        <v>135</v>
      </c>
      <c r="H43" s="136" t="s">
        <v>220</v>
      </c>
      <c r="I43" s="137" t="s">
        <v>221</v>
      </c>
      <c r="J43" s="135" t="s">
        <v>56</v>
      </c>
      <c r="K43" s="135" t="s">
        <v>88</v>
      </c>
      <c r="L43" s="138">
        <v>0.95</v>
      </c>
      <c r="M43" s="139" t="s">
        <v>27</v>
      </c>
      <c r="N43" s="139" t="s">
        <v>28</v>
      </c>
      <c r="O43" s="139" t="s">
        <v>29</v>
      </c>
      <c r="P43" s="139" t="s">
        <v>30</v>
      </c>
      <c r="Q43" s="140">
        <v>80</v>
      </c>
      <c r="R43" s="140">
        <v>103</v>
      </c>
      <c r="S43" s="148">
        <f t="shared" si="0"/>
        <v>0.7766990291262136</v>
      </c>
      <c r="T43" s="110" t="str">
        <f t="shared" si="2"/>
        <v>ACEPTABLE</v>
      </c>
      <c r="U43" s="149" t="s">
        <v>290</v>
      </c>
      <c r="V43" s="150" t="s">
        <v>316</v>
      </c>
      <c r="W43" s="151" t="s">
        <v>296</v>
      </c>
    </row>
    <row r="44" spans="1:25" ht="147.75" customHeight="1">
      <c r="A44" s="134">
        <v>3</v>
      </c>
      <c r="B44" s="135" t="s">
        <v>31</v>
      </c>
      <c r="C44" s="134">
        <v>3.5</v>
      </c>
      <c r="D44" s="135" t="s">
        <v>36</v>
      </c>
      <c r="E44" s="135" t="s">
        <v>134</v>
      </c>
      <c r="F44" s="134" t="s">
        <v>33</v>
      </c>
      <c r="G44" s="134" t="s">
        <v>136</v>
      </c>
      <c r="H44" s="136" t="s">
        <v>222</v>
      </c>
      <c r="I44" s="137" t="s">
        <v>223</v>
      </c>
      <c r="J44" s="135" t="s">
        <v>56</v>
      </c>
      <c r="K44" s="135" t="s">
        <v>88</v>
      </c>
      <c r="L44" s="141">
        <v>0.9</v>
      </c>
      <c r="M44" s="139" t="s">
        <v>27</v>
      </c>
      <c r="N44" s="139" t="s">
        <v>28</v>
      </c>
      <c r="O44" s="139" t="s">
        <v>29</v>
      </c>
      <c r="P44" s="139" t="s">
        <v>30</v>
      </c>
      <c r="Q44" s="140">
        <v>56</v>
      </c>
      <c r="R44" s="140">
        <v>92</v>
      </c>
      <c r="S44" s="148">
        <f t="shared" si="0"/>
        <v>0.6086956521739131</v>
      </c>
      <c r="T44" s="110" t="str">
        <f t="shared" si="2"/>
        <v>MINIMO</v>
      </c>
      <c r="U44" s="149" t="s">
        <v>275</v>
      </c>
      <c r="V44" s="150" t="s">
        <v>317</v>
      </c>
      <c r="W44" s="151" t="s">
        <v>296</v>
      </c>
      <c r="Y44" s="28" t="s">
        <v>182</v>
      </c>
    </row>
    <row r="45" spans="1:23" ht="114.75" customHeight="1">
      <c r="A45" s="134">
        <v>3</v>
      </c>
      <c r="B45" s="135" t="s">
        <v>31</v>
      </c>
      <c r="C45" s="134">
        <v>3.5</v>
      </c>
      <c r="D45" s="135" t="s">
        <v>36</v>
      </c>
      <c r="E45" s="135" t="s">
        <v>134</v>
      </c>
      <c r="F45" s="134" t="s">
        <v>33</v>
      </c>
      <c r="G45" s="134" t="s">
        <v>137</v>
      </c>
      <c r="H45" s="136" t="s">
        <v>224</v>
      </c>
      <c r="I45" s="135" t="s">
        <v>229</v>
      </c>
      <c r="J45" s="135" t="s">
        <v>56</v>
      </c>
      <c r="K45" s="135" t="s">
        <v>88</v>
      </c>
      <c r="L45" s="142">
        <v>0.9</v>
      </c>
      <c r="M45" s="139" t="s">
        <v>27</v>
      </c>
      <c r="N45" s="139" t="s">
        <v>28</v>
      </c>
      <c r="O45" s="139" t="s">
        <v>29</v>
      </c>
      <c r="P45" s="139" t="s">
        <v>30</v>
      </c>
      <c r="Q45" s="140">
        <v>11845</v>
      </c>
      <c r="R45" s="140">
        <v>193</v>
      </c>
      <c r="S45" s="148">
        <f>(Q45/R45)/100</f>
        <v>0.6137305699481865</v>
      </c>
      <c r="T45" s="110" t="str">
        <f t="shared" si="2"/>
        <v>MINIMO</v>
      </c>
      <c r="U45" s="149" t="s">
        <v>273</v>
      </c>
      <c r="V45" s="150" t="s">
        <v>315</v>
      </c>
      <c r="W45" s="151" t="s">
        <v>296</v>
      </c>
    </row>
    <row r="46" spans="1:23" ht="164.25" customHeight="1">
      <c r="A46" s="134">
        <v>3</v>
      </c>
      <c r="B46" s="135" t="s">
        <v>31</v>
      </c>
      <c r="C46" s="134">
        <v>3.5</v>
      </c>
      <c r="D46" s="135" t="s">
        <v>36</v>
      </c>
      <c r="E46" s="135" t="s">
        <v>134</v>
      </c>
      <c r="F46" s="135" t="s">
        <v>33</v>
      </c>
      <c r="G46" s="134" t="s">
        <v>138</v>
      </c>
      <c r="H46" s="136" t="s">
        <v>225</v>
      </c>
      <c r="I46" s="135" t="s">
        <v>226</v>
      </c>
      <c r="J46" s="135" t="s">
        <v>34</v>
      </c>
      <c r="K46" s="135" t="s">
        <v>88</v>
      </c>
      <c r="L46" s="138">
        <v>0.9</v>
      </c>
      <c r="M46" s="139" t="s">
        <v>27</v>
      </c>
      <c r="N46" s="139" t="s">
        <v>28</v>
      </c>
      <c r="O46" s="139" t="s">
        <v>29</v>
      </c>
      <c r="P46" s="139" t="s">
        <v>30</v>
      </c>
      <c r="Q46" s="143">
        <v>11626</v>
      </c>
      <c r="R46" s="143">
        <v>178</v>
      </c>
      <c r="S46" s="148">
        <f>(Q46/R46)/100</f>
        <v>0.6531460674157303</v>
      </c>
      <c r="T46" s="110" t="str">
        <f t="shared" si="2"/>
        <v>MINIMO</v>
      </c>
      <c r="U46" s="149" t="s">
        <v>274</v>
      </c>
      <c r="V46" s="150" t="s">
        <v>318</v>
      </c>
      <c r="W46" s="151" t="s">
        <v>296</v>
      </c>
    </row>
    <row r="47" spans="1:23" ht="117" customHeight="1">
      <c r="A47" s="144">
        <v>3</v>
      </c>
      <c r="B47" s="145" t="s">
        <v>31</v>
      </c>
      <c r="C47" s="144">
        <v>3.5</v>
      </c>
      <c r="D47" s="145" t="s">
        <v>36</v>
      </c>
      <c r="E47" s="145" t="s">
        <v>134</v>
      </c>
      <c r="F47" s="145" t="s">
        <v>33</v>
      </c>
      <c r="G47" s="134" t="s">
        <v>139</v>
      </c>
      <c r="H47" s="146" t="s">
        <v>140</v>
      </c>
      <c r="I47" s="145" t="s">
        <v>141</v>
      </c>
      <c r="J47" s="135" t="s">
        <v>34</v>
      </c>
      <c r="K47" s="145" t="s">
        <v>88</v>
      </c>
      <c r="L47" s="147">
        <v>0.95</v>
      </c>
      <c r="M47" s="139" t="s">
        <v>27</v>
      </c>
      <c r="N47" s="139" t="s">
        <v>28</v>
      </c>
      <c r="O47" s="139" t="s">
        <v>29</v>
      </c>
      <c r="P47" s="139" t="s">
        <v>30</v>
      </c>
      <c r="Q47" s="140">
        <v>2628</v>
      </c>
      <c r="R47" s="140">
        <v>32</v>
      </c>
      <c r="S47" s="148">
        <f>(Q47/R47)/100</f>
        <v>0.82125</v>
      </c>
      <c r="T47" s="110" t="str">
        <f t="shared" si="2"/>
        <v>ACEPTABLE</v>
      </c>
      <c r="U47" s="149" t="s">
        <v>289</v>
      </c>
      <c r="V47" s="150" t="s">
        <v>319</v>
      </c>
      <c r="W47" s="151" t="s">
        <v>296</v>
      </c>
    </row>
    <row r="48" spans="1:23" ht="162.75" customHeight="1" hidden="1">
      <c r="A48" s="6">
        <v>6</v>
      </c>
      <c r="B48" s="4" t="s">
        <v>39</v>
      </c>
      <c r="C48" s="6" t="s">
        <v>168</v>
      </c>
      <c r="D48" s="4" t="s">
        <v>142</v>
      </c>
      <c r="E48" s="5" t="s">
        <v>143</v>
      </c>
      <c r="F48" s="6" t="s">
        <v>41</v>
      </c>
      <c r="G48" s="6" t="s">
        <v>147</v>
      </c>
      <c r="H48" s="12" t="s">
        <v>163</v>
      </c>
      <c r="I48" s="5" t="s">
        <v>164</v>
      </c>
      <c r="J48" s="5" t="s">
        <v>56</v>
      </c>
      <c r="K48" s="5" t="s">
        <v>71</v>
      </c>
      <c r="L48" s="7" t="s">
        <v>50</v>
      </c>
      <c r="M48" s="9" t="s">
        <v>27</v>
      </c>
      <c r="N48" s="9" t="s">
        <v>28</v>
      </c>
      <c r="O48" s="9" t="s">
        <v>29</v>
      </c>
      <c r="P48" s="9" t="s">
        <v>30</v>
      </c>
      <c r="Q48" s="90" t="s">
        <v>255</v>
      </c>
      <c r="R48" s="90" t="s">
        <v>255</v>
      </c>
      <c r="S48" s="90" t="s">
        <v>255</v>
      </c>
      <c r="T48" s="110" t="str">
        <f t="shared" si="2"/>
        <v>SATISFACTORIO</v>
      </c>
      <c r="U48" s="27" t="s">
        <v>255</v>
      </c>
      <c r="V48" s="107" t="s">
        <v>255</v>
      </c>
      <c r="W48" s="108" t="s">
        <v>255</v>
      </c>
    </row>
    <row r="50" spans="1:19" ht="15">
      <c r="A50" s="79"/>
      <c r="B50" s="279"/>
      <c r="C50" s="279"/>
      <c r="D50" s="279"/>
      <c r="E50" s="79"/>
      <c r="F50" s="79"/>
      <c r="G50" s="79"/>
      <c r="H50" s="79"/>
      <c r="I50" s="79"/>
      <c r="J50" s="79"/>
      <c r="K50" s="79"/>
      <c r="L50" s="80"/>
      <c r="M50" s="80"/>
      <c r="N50" s="80"/>
      <c r="O50" s="80"/>
      <c r="P50" s="80"/>
      <c r="Q50" s="80"/>
      <c r="R50" s="80"/>
      <c r="S50" s="79"/>
    </row>
    <row r="51" spans="2:22" ht="21">
      <c r="B51" s="95">
        <v>41</v>
      </c>
      <c r="D51" s="97">
        <v>34</v>
      </c>
      <c r="G51" s="285" t="s">
        <v>288</v>
      </c>
      <c r="H51" s="285"/>
      <c r="I51" s="285"/>
      <c r="J51" s="285"/>
      <c r="K51" s="285"/>
      <c r="L51" s="285"/>
      <c r="M51" s="285"/>
      <c r="P51" s="282"/>
      <c r="Q51" s="283"/>
      <c r="R51" s="283"/>
      <c r="S51" s="283"/>
      <c r="V51" s="82"/>
    </row>
    <row r="52" ht="15">
      <c r="V52" s="82"/>
    </row>
    <row r="53" ht="15">
      <c r="V53" s="82"/>
    </row>
    <row r="54" spans="13:22" ht="15">
      <c r="M54" s="79"/>
      <c r="N54" s="79"/>
      <c r="V54" s="82"/>
    </row>
    <row r="55" spans="4:22" ht="85.5" customHeight="1">
      <c r="D55" s="96"/>
      <c r="M55" s="79"/>
      <c r="N55" s="79"/>
      <c r="V55" s="82"/>
    </row>
    <row r="56" spans="13:22" ht="15">
      <c r="M56" s="79"/>
      <c r="N56" s="79"/>
      <c r="V56" s="82"/>
    </row>
    <row r="57" spans="13:22" ht="64.5" customHeight="1">
      <c r="M57" s="79"/>
      <c r="N57" s="79"/>
      <c r="V57" s="82"/>
    </row>
  </sheetData>
  <sheetProtection/>
  <mergeCells count="16">
    <mergeCell ref="P51:S51"/>
    <mergeCell ref="M6:P6"/>
    <mergeCell ref="G51:M51"/>
    <mergeCell ref="A1:C3"/>
    <mergeCell ref="A4:C4"/>
    <mergeCell ref="M4:T4"/>
    <mergeCell ref="D4:L4"/>
    <mergeCell ref="D2:T3"/>
    <mergeCell ref="D1:T1"/>
    <mergeCell ref="U1:W3"/>
    <mergeCell ref="U4:W4"/>
    <mergeCell ref="Q6:W6"/>
    <mergeCell ref="U5:W5"/>
    <mergeCell ref="B50:D50"/>
    <mergeCell ref="A6:D6"/>
    <mergeCell ref="E6:L6"/>
  </mergeCells>
  <conditionalFormatting sqref="T7 T27:T48 T24 T9:T15 T20:T22">
    <cfRule type="cellIs" priority="69" dxfId="34" operator="equal" stopIfTrue="1">
      <formula>"INSATISFACTORIO"</formula>
    </cfRule>
  </conditionalFormatting>
  <conditionalFormatting sqref="T46:T48">
    <cfRule type="cellIs" priority="53" dxfId="0" operator="between" stopIfTrue="1">
      <formula>0.7</formula>
      <formula>0.94</formula>
    </cfRule>
    <cfRule type="cellIs" priority="54" dxfId="0" operator="between" stopIfTrue="1">
      <formula>0.7</formula>
      <formula>0.94</formula>
    </cfRule>
    <cfRule type="cellIs" priority="55" dxfId="1" operator="greaterThanOrEqual" stopIfTrue="1">
      <formula>0.95</formula>
    </cfRule>
  </conditionalFormatting>
  <conditionalFormatting sqref="T27:T48 T24 T9:T15 T20:T22">
    <cfRule type="cellIs" priority="48" dxfId="5" operator="equal" stopIfTrue="1">
      <formula>"MINIMO"</formula>
    </cfRule>
    <cfRule type="cellIs" priority="49" dxfId="1" operator="equal" stopIfTrue="1">
      <formula>"SATISFACTORIO"</formula>
    </cfRule>
    <cfRule type="cellIs" priority="50" dxfId="0" operator="equal" stopIfTrue="1">
      <formula>"ACEPTABLE"</formula>
    </cfRule>
    <cfRule type="cellIs" priority="51" dxfId="0" operator="equal" stopIfTrue="1">
      <formula>"""ACEPTABLE"""</formula>
    </cfRule>
    <cfRule type="cellIs" priority="52" dxfId="1" operator="equal" stopIfTrue="1">
      <formula>"""SATISFACTORIO"""</formula>
    </cfRule>
  </conditionalFormatting>
  <conditionalFormatting sqref="T25">
    <cfRule type="cellIs" priority="41" dxfId="34" operator="equal" stopIfTrue="1">
      <formula>"INSATISFACTORIO"</formula>
    </cfRule>
  </conditionalFormatting>
  <conditionalFormatting sqref="T25">
    <cfRule type="cellIs" priority="36" dxfId="5" operator="equal" stopIfTrue="1">
      <formula>"MINIMO"</formula>
    </cfRule>
    <cfRule type="cellIs" priority="37" dxfId="1" operator="equal" stopIfTrue="1">
      <formula>"SATISFACTORIO"</formula>
    </cfRule>
    <cfRule type="cellIs" priority="38" dxfId="0" operator="equal" stopIfTrue="1">
      <formula>"ACEPTABLE"</formula>
    </cfRule>
    <cfRule type="cellIs" priority="39" dxfId="0" operator="equal" stopIfTrue="1">
      <formula>"""ACEPTABLE"""</formula>
    </cfRule>
    <cfRule type="cellIs" priority="40" dxfId="1" operator="equal" stopIfTrue="1">
      <formula>"""SATISFACTORIO"""</formula>
    </cfRule>
  </conditionalFormatting>
  <conditionalFormatting sqref="T26">
    <cfRule type="cellIs" priority="35" dxfId="34" operator="equal" stopIfTrue="1">
      <formula>"INSATISFACTORIO"</formula>
    </cfRule>
  </conditionalFormatting>
  <conditionalFormatting sqref="T26">
    <cfRule type="cellIs" priority="30" dxfId="5" operator="equal" stopIfTrue="1">
      <formula>"MINIMO"</formula>
    </cfRule>
    <cfRule type="cellIs" priority="31" dxfId="1" operator="equal" stopIfTrue="1">
      <formula>"SATISFACTORIO"</formula>
    </cfRule>
    <cfRule type="cellIs" priority="32" dxfId="0" operator="equal" stopIfTrue="1">
      <formula>"ACEPTABLE"</formula>
    </cfRule>
    <cfRule type="cellIs" priority="33" dxfId="0" operator="equal" stopIfTrue="1">
      <formula>"""ACEPTABLE"""</formula>
    </cfRule>
    <cfRule type="cellIs" priority="34" dxfId="1" operator="equal" stopIfTrue="1">
      <formula>"""SATISFACTORIO"""</formula>
    </cfRule>
  </conditionalFormatting>
  <conditionalFormatting sqref="T17">
    <cfRule type="cellIs" priority="29" dxfId="34" operator="equal" stopIfTrue="1">
      <formula>"INSATISFACTORIO"</formula>
    </cfRule>
  </conditionalFormatting>
  <conditionalFormatting sqref="T17">
    <cfRule type="cellIs" priority="24" dxfId="5" operator="equal" stopIfTrue="1">
      <formula>"MINIMO"</formula>
    </cfRule>
    <cfRule type="cellIs" priority="25" dxfId="1" operator="equal" stopIfTrue="1">
      <formula>"SATISFACTORIO"</formula>
    </cfRule>
    <cfRule type="cellIs" priority="26" dxfId="0" operator="equal" stopIfTrue="1">
      <formula>"ACEPTABLE"</formula>
    </cfRule>
    <cfRule type="cellIs" priority="27" dxfId="0" operator="equal" stopIfTrue="1">
      <formula>"""ACEPTABLE"""</formula>
    </cfRule>
    <cfRule type="cellIs" priority="28" dxfId="1" operator="equal" stopIfTrue="1">
      <formula>"""SATISFACTORIO"""</formula>
    </cfRule>
  </conditionalFormatting>
  <conditionalFormatting sqref="T16">
    <cfRule type="cellIs" priority="23" dxfId="34" operator="equal" stopIfTrue="1">
      <formula>"INSATISFACTORIO"</formula>
    </cfRule>
  </conditionalFormatting>
  <conditionalFormatting sqref="T16">
    <cfRule type="cellIs" priority="18" dxfId="5" operator="equal" stopIfTrue="1">
      <formula>"MINIMO"</formula>
    </cfRule>
    <cfRule type="cellIs" priority="19" dxfId="1" operator="equal" stopIfTrue="1">
      <formula>"SATISFACTORIO"</formula>
    </cfRule>
    <cfRule type="cellIs" priority="20" dxfId="0" operator="equal" stopIfTrue="1">
      <formula>"ACEPTABLE"</formula>
    </cfRule>
    <cfRule type="cellIs" priority="21" dxfId="0" operator="equal" stopIfTrue="1">
      <formula>"""ACEPTABLE"""</formula>
    </cfRule>
    <cfRule type="cellIs" priority="22" dxfId="1" operator="equal" stopIfTrue="1">
      <formula>"""SATISFACTORIO"""</formula>
    </cfRule>
  </conditionalFormatting>
  <conditionalFormatting sqref="T18">
    <cfRule type="cellIs" priority="17" dxfId="34" operator="equal" stopIfTrue="1">
      <formula>"INSATISFACTORIO"</formula>
    </cfRule>
  </conditionalFormatting>
  <conditionalFormatting sqref="T18">
    <cfRule type="cellIs" priority="12" dxfId="5" operator="equal" stopIfTrue="1">
      <formula>"MINIMO"</formula>
    </cfRule>
    <cfRule type="cellIs" priority="13" dxfId="1" operator="equal" stopIfTrue="1">
      <formula>"SATISFACTORIO"</formula>
    </cfRule>
    <cfRule type="cellIs" priority="14" dxfId="0" operator="equal" stopIfTrue="1">
      <formula>"ACEPTABLE"</formula>
    </cfRule>
    <cfRule type="cellIs" priority="15" dxfId="0" operator="equal" stopIfTrue="1">
      <formula>"""ACEPTABLE"""</formula>
    </cfRule>
    <cfRule type="cellIs" priority="16" dxfId="1" operator="equal" stopIfTrue="1">
      <formula>"""SATISFACTORIO"""</formula>
    </cfRule>
  </conditionalFormatting>
  <conditionalFormatting sqref="T19">
    <cfRule type="cellIs" priority="11" dxfId="34" operator="equal" stopIfTrue="1">
      <formula>"INSATISFACTORIO"</formula>
    </cfRule>
  </conditionalFormatting>
  <conditionalFormatting sqref="T19">
    <cfRule type="cellIs" priority="6" dxfId="5" operator="equal" stopIfTrue="1">
      <formula>"MINIMO"</formula>
    </cfRule>
    <cfRule type="cellIs" priority="7" dxfId="1" operator="equal" stopIfTrue="1">
      <formula>"SATISFACTORIO"</formula>
    </cfRule>
    <cfRule type="cellIs" priority="8" dxfId="0" operator="equal" stopIfTrue="1">
      <formula>"ACEPTABLE"</formula>
    </cfRule>
    <cfRule type="cellIs" priority="9" dxfId="0" operator="equal" stopIfTrue="1">
      <formula>"""ACEPTABLE"""</formula>
    </cfRule>
    <cfRule type="cellIs" priority="10" dxfId="1" operator="equal" stopIfTrue="1">
      <formula>"""SATISFACTORIO"""</formula>
    </cfRule>
  </conditionalFormatting>
  <conditionalFormatting sqref="T9:T47">
    <cfRule type="containsText" priority="1" dxfId="2" operator="containsText" stopIfTrue="1" text="INSATISFACTORIO">
      <formula>NOT(ISERROR(SEARCH("INSATISFACTORIO",T9)))</formula>
    </cfRule>
    <cfRule type="containsText" priority="2" dxfId="1" operator="containsText" stopIfTrue="1" text="SATISFACTORIO">
      <formula>NOT(ISERROR(SEARCH("SATISFACTORIO",T9)))</formula>
    </cfRule>
    <cfRule type="containsText" priority="3" dxfId="0" operator="containsText" stopIfTrue="1" text="ACEPTABLE">
      <formula>NOT(ISERROR(SEARCH("ACEPTABLE",T9)))</formula>
    </cfRule>
    <cfRule type="containsText" priority="4" dxfId="5" operator="containsText" stopIfTrue="1" text="MINIMO">
      <formula>NOT(ISERROR(SEARCH("MINIMO",T9)))</formula>
    </cfRule>
    <cfRule type="containsText" priority="5" dxfId="2" operator="containsText" stopIfTrue="1" text="INSATISFACTORIO">
      <formula>NOT(ISERROR(SEARCH("INSATISFACTORIO",T9)))</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0"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9">
      <selection activeCell="B39" sqref="B39"/>
    </sheetView>
  </sheetViews>
  <sheetFormatPr defaultColWidth="11.421875" defaultRowHeight="15"/>
  <cols>
    <col min="2" max="2" width="12.140625" style="0" bestFit="1" customWidth="1"/>
  </cols>
  <sheetData>
    <row r="1" spans="1:2" ht="15">
      <c r="A1" s="295" t="s">
        <v>234</v>
      </c>
      <c r="B1">
        <v>100</v>
      </c>
    </row>
    <row r="2" spans="1:2" ht="15">
      <c r="A2" s="295"/>
      <c r="B2">
        <v>100</v>
      </c>
    </row>
    <row r="3" spans="1:2" ht="15">
      <c r="A3" s="295"/>
      <c r="B3">
        <v>100</v>
      </c>
    </row>
    <row r="4" spans="1:2" ht="15">
      <c r="A4" s="295"/>
      <c r="B4">
        <v>100</v>
      </c>
    </row>
    <row r="5" spans="1:2" ht="15">
      <c r="A5" s="296" t="s">
        <v>236</v>
      </c>
      <c r="B5">
        <v>55</v>
      </c>
    </row>
    <row r="6" spans="1:2" ht="15">
      <c r="A6" s="296"/>
      <c r="B6">
        <v>100</v>
      </c>
    </row>
    <row r="7" spans="1:2" ht="15">
      <c r="A7" s="296"/>
      <c r="B7">
        <v>40</v>
      </c>
    </row>
    <row r="8" spans="1:2" ht="15">
      <c r="A8" s="296"/>
      <c r="B8">
        <v>95</v>
      </c>
    </row>
    <row r="9" spans="1:2" ht="15">
      <c r="A9" s="297" t="s">
        <v>235</v>
      </c>
      <c r="B9">
        <v>100</v>
      </c>
    </row>
    <row r="10" spans="1:2" ht="15">
      <c r="A10" s="297"/>
      <c r="B10">
        <v>100</v>
      </c>
    </row>
    <row r="11" spans="1:2" ht="15">
      <c r="A11" s="298" t="s">
        <v>237</v>
      </c>
      <c r="B11">
        <v>96</v>
      </c>
    </row>
    <row r="12" spans="1:2" ht="15">
      <c r="A12" s="298"/>
      <c r="B12">
        <v>100</v>
      </c>
    </row>
    <row r="13" spans="1:2" ht="15">
      <c r="A13" s="17" t="s">
        <v>238</v>
      </c>
      <c r="B13">
        <v>100</v>
      </c>
    </row>
    <row r="14" spans="1:2" ht="15">
      <c r="A14" s="299" t="s">
        <v>239</v>
      </c>
      <c r="B14">
        <v>100</v>
      </c>
    </row>
    <row r="15" spans="1:2" ht="15">
      <c r="A15" s="300"/>
      <c r="B15">
        <v>86</v>
      </c>
    </row>
    <row r="16" spans="1:2" ht="15">
      <c r="A16" s="300"/>
      <c r="B16">
        <v>100</v>
      </c>
    </row>
    <row r="17" spans="1:2" ht="15">
      <c r="A17" s="301"/>
      <c r="B17">
        <v>25</v>
      </c>
    </row>
    <row r="18" spans="1:2" ht="15">
      <c r="A18" s="289" t="s">
        <v>240</v>
      </c>
      <c r="B18">
        <v>53</v>
      </c>
    </row>
    <row r="19" spans="1:2" ht="15">
      <c r="A19" s="289"/>
      <c r="B19">
        <v>100</v>
      </c>
    </row>
    <row r="20" spans="1:2" ht="15">
      <c r="A20" s="290" t="s">
        <v>241</v>
      </c>
      <c r="B20">
        <v>100</v>
      </c>
    </row>
    <row r="21" spans="1:2" ht="15">
      <c r="A21" s="290"/>
      <c r="B21">
        <v>100</v>
      </c>
    </row>
    <row r="22" spans="1:2" ht="15">
      <c r="A22" s="290"/>
      <c r="B22">
        <v>100</v>
      </c>
    </row>
    <row r="23" spans="1:2" ht="15">
      <c r="A23" s="291" t="s">
        <v>242</v>
      </c>
      <c r="B23">
        <v>99</v>
      </c>
    </row>
    <row r="24" spans="1:2" ht="15">
      <c r="A24" s="291"/>
      <c r="B24">
        <v>100</v>
      </c>
    </row>
    <row r="25" spans="1:2" ht="15">
      <c r="A25" s="291"/>
      <c r="B25">
        <v>88</v>
      </c>
    </row>
    <row r="26" spans="1:2" ht="15">
      <c r="A26" s="292" t="s">
        <v>243</v>
      </c>
      <c r="B26">
        <v>75</v>
      </c>
    </row>
    <row r="27" spans="1:2" ht="15">
      <c r="A27" s="292"/>
      <c r="B27">
        <v>24</v>
      </c>
    </row>
    <row r="28" spans="1:7" ht="15">
      <c r="A28" s="293" t="s">
        <v>244</v>
      </c>
      <c r="B28" s="18">
        <v>100</v>
      </c>
      <c r="C28" s="294" t="s">
        <v>245</v>
      </c>
      <c r="D28" s="294"/>
      <c r="E28" s="294"/>
      <c r="F28" s="294"/>
      <c r="G28" s="294"/>
    </row>
    <row r="29" spans="1:2" ht="15">
      <c r="A29" s="293"/>
      <c r="B29">
        <v>100</v>
      </c>
    </row>
    <row r="30" spans="1:2" ht="15">
      <c r="A30" s="288" t="s">
        <v>246</v>
      </c>
      <c r="B30">
        <v>100</v>
      </c>
    </row>
    <row r="31" spans="1:2" ht="15">
      <c r="A31" s="288"/>
      <c r="B31">
        <v>0</v>
      </c>
    </row>
    <row r="32" spans="1:2" ht="15">
      <c r="A32" s="288"/>
      <c r="B32">
        <v>70</v>
      </c>
    </row>
    <row r="33" spans="1:2" ht="15">
      <c r="A33" s="19" t="s">
        <v>247</v>
      </c>
      <c r="B33">
        <v>100</v>
      </c>
    </row>
    <row r="34" spans="1:2" ht="15">
      <c r="A34" s="289" t="s">
        <v>248</v>
      </c>
      <c r="B34">
        <v>100</v>
      </c>
    </row>
    <row r="35" spans="1:2" ht="15">
      <c r="A35" s="289"/>
      <c r="B35">
        <v>100</v>
      </c>
    </row>
    <row r="36" spans="1:2" ht="15">
      <c r="A36" s="289"/>
      <c r="B36">
        <v>63</v>
      </c>
    </row>
    <row r="37" spans="1:2" ht="15">
      <c r="A37" s="289"/>
      <c r="B37">
        <v>53</v>
      </c>
    </row>
    <row r="38" spans="1:2" ht="15">
      <c r="A38" s="20" t="s">
        <v>249</v>
      </c>
      <c r="B38">
        <v>100</v>
      </c>
    </row>
    <row r="39" ht="33.75">
      <c r="B39" s="21">
        <f>SUM(B1:B38)</f>
        <v>3222</v>
      </c>
    </row>
  </sheetData>
  <sheetProtection/>
  <mergeCells count="13">
    <mergeCell ref="C28:G28"/>
    <mergeCell ref="A1:A4"/>
    <mergeCell ref="A5:A8"/>
    <mergeCell ref="A9:A10"/>
    <mergeCell ref="A11:A12"/>
    <mergeCell ref="A14:A17"/>
    <mergeCell ref="A18:A19"/>
    <mergeCell ref="A30:A32"/>
    <mergeCell ref="A34:A37"/>
    <mergeCell ref="A20:A22"/>
    <mergeCell ref="A23:A25"/>
    <mergeCell ref="A26:A27"/>
    <mergeCell ref="A28:A2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2013-03-22T20:14:05Z</cp:lastPrinted>
  <dcterms:created xsi:type="dcterms:W3CDTF">2009-10-06T19:46:28Z</dcterms:created>
  <dcterms:modified xsi:type="dcterms:W3CDTF">2014-08-05T19:47:00Z</dcterms:modified>
  <cp:category/>
  <cp:version/>
  <cp:contentType/>
  <cp:contentStatus/>
</cp:coreProperties>
</file>